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XXXXX\"/>
    </mc:Choice>
  </mc:AlternateContent>
  <bookViews>
    <workbookView xWindow="0" yWindow="0" windowWidth="28800" windowHeight="11730" tabRatio="822" activeTab="9"/>
  </bookViews>
  <sheets>
    <sheet name="sanchez - samana" sheetId="8" r:id="rId1"/>
    <sheet name="nagua - sanchez" sheetId="7" r:id="rId2"/>
    <sheet name="sfm- diesel pimentel" sheetId="6" r:id="rId3"/>
    <sheet name="cbacoa-bnao II" sheetId="5" r:id="rId4"/>
    <sheet name="itabo - cce" sheetId="4" r:id="rId5"/>
    <sheet name="manz-cruce copey" sheetId="3" r:id="rId6"/>
    <sheet name="hm-dajao-mp" sheetId="2" r:id="rId7"/>
    <sheet name="vm-palamara" sheetId="1" r:id="rId8"/>
    <sheet name="aes interc. - san Pedro II" sheetId="10" r:id="rId9"/>
    <sheet name="hainamosa - aes interc." sheetId="11" r:id="rId10"/>
    <sheet name="Resumen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8">'aes interc. - san Pedro II'!#REF!</definedName>
    <definedName name="_xlnm.Print_Area" localSheetId="3">'cbacoa-bnao II'!#REF!</definedName>
    <definedName name="_xlnm.Print_Area" localSheetId="9">'hainamosa - aes interc.'!#REF!</definedName>
    <definedName name="_xlnm.Print_Area" localSheetId="6">'hm-dajao-mp'!#REF!</definedName>
    <definedName name="_xlnm.Print_Area" localSheetId="4">'itabo - cce'!$A$1:$O$32</definedName>
    <definedName name="_xlnm.Print_Area" localSheetId="5">'manz-cruce copey'!#REF!</definedName>
    <definedName name="_xlnm.Print_Area" localSheetId="1">'nagua - sanchez'!#REF!</definedName>
    <definedName name="_xlnm.Print_Area" localSheetId="0">'sanchez - samana'!#REF!</definedName>
    <definedName name="_xlnm.Print_Area" localSheetId="2">'sfm- diesel pimentel'!#REF!</definedName>
    <definedName name="_xlnm.Print_Area" localSheetId="7">'vm-palamara'!#REF!</definedName>
    <definedName name="costoderodaje" localSheetId="3">'[1]Salario y Costo Equipos'!$B$29:$G$36</definedName>
    <definedName name="costoderodaje" localSheetId="6">'[2]Salario y Costo Equipos'!$B$29:$G$36</definedName>
    <definedName name="costoderodaje" localSheetId="4">'[3]Salario y Costo Equipos'!$B$29:$G$36</definedName>
    <definedName name="costoderodaje" localSheetId="5">'[4]Salario y Costo Equipos'!$B$29:$G$36</definedName>
    <definedName name="costoderodaje" localSheetId="1">'[5]Salario y Costo Equipos'!$B$29:$G$36</definedName>
    <definedName name="costoderodaje" localSheetId="0">'[6]Salario y Costo Equipos'!$B$29:$G$36</definedName>
    <definedName name="costoderodaje" localSheetId="2">'[7]Salario y Costo Equipos'!$B$29:$G$36</definedName>
    <definedName name="costoderodaje">'[8]Salario y Costo Equipos'!$B$29:$G$36</definedName>
    <definedName name="costohorario" localSheetId="3">'[1]Salario y Costo Equipos'!$I$30:$J$32</definedName>
    <definedName name="costohorario" localSheetId="6">'[2]Salario y Costo Equipos'!$I$30:$J$32</definedName>
    <definedName name="costohorario" localSheetId="4">'[3]Salario y Costo Equipos'!$I$30:$J$32</definedName>
    <definedName name="costohorario" localSheetId="5">'[4]Salario y Costo Equipos'!$I$30:$J$32</definedName>
    <definedName name="costohorario" localSheetId="1">'[5]Salario y Costo Equipos'!$I$30:$J$32</definedName>
    <definedName name="costohorario" localSheetId="0">'[6]Salario y Costo Equipos'!$I$30:$J$32</definedName>
    <definedName name="costohorario" localSheetId="2">'[7]Salario y Costo Equipos'!$I$30:$J$32</definedName>
    <definedName name="costohorario">'[8]Salario y Costo Equipos'!$I$30:$J$32</definedName>
    <definedName name="GruaRequerida">[9]Estructuras!$J$30</definedName>
    <definedName name="RELACIONMATFANTINO">'[10]Salario y Costo Equipos'!$B$29:$G$36</definedName>
    <definedName name="rodajeequipopesado" localSheetId="3">'[1]Salario y Costo Equipos'!$B$29:$G$36</definedName>
    <definedName name="rodajeequipopesado" localSheetId="6">'[2]Salario y Costo Equipos'!$B$29:$G$36</definedName>
    <definedName name="rodajeequipopesado" localSheetId="4">'[3]Salario y Costo Equipos'!$B$29:$G$36</definedName>
    <definedName name="rodajeequipopesado" localSheetId="5">'[4]Salario y Costo Equipos'!$B$29:$G$36</definedName>
    <definedName name="rodajeequipopesado" localSheetId="1">'[5]Salario y Costo Equipos'!$B$29:$G$36</definedName>
    <definedName name="rodajeequipopesado" localSheetId="0">'[6]Salario y Costo Equipos'!$B$29:$G$36</definedName>
    <definedName name="rodajeequipopesado" localSheetId="2">'[7]Salario y Costo Equipos'!$B$29:$G$36</definedName>
    <definedName name="rodajeequipopesado">'[8]Salario y Costo Equipos'!$B$29:$G$36</definedName>
    <definedName name="_xlnm.Print_Titles" localSheetId="8">'aes interc. - san Pedro II'!#REF!</definedName>
    <definedName name="_xlnm.Print_Titles" localSheetId="3">'cbacoa-bnao II'!#REF!</definedName>
    <definedName name="_xlnm.Print_Titles" localSheetId="9">'hainamosa - aes interc.'!#REF!</definedName>
    <definedName name="_xlnm.Print_Titles" localSheetId="6">'hm-dajao-mp'!#REF!</definedName>
    <definedName name="_xlnm.Print_Titles" localSheetId="4">'itabo - cce'!#REF!</definedName>
    <definedName name="_xlnm.Print_Titles" localSheetId="5">'manz-cruce copey'!#REF!</definedName>
    <definedName name="_xlnm.Print_Titles" localSheetId="1">'nagua - sanchez'!#REF!</definedName>
    <definedName name="_xlnm.Print_Titles" localSheetId="0">'sanchez - samana'!#REF!</definedName>
    <definedName name="_xlnm.Print_Titles" localSheetId="2">'sfm- diesel pimentel'!#REF!</definedName>
    <definedName name="_xlnm.Print_Titles" localSheetId="7">'vm-palamara'!#REF!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1" l="1"/>
  <c r="D16" i="10"/>
  <c r="D16" i="1"/>
  <c r="D16" i="3"/>
  <c r="D16" i="4"/>
  <c r="C52" i="5"/>
  <c r="D17" i="5"/>
  <c r="D17" i="6"/>
  <c r="D16" i="7"/>
  <c r="D15" i="8"/>
</calcChain>
</file>

<file path=xl/sharedStrings.xml><?xml version="1.0" encoding="utf-8"?>
<sst xmlns="http://schemas.openxmlformats.org/spreadsheetml/2006/main" count="1660" uniqueCount="170">
  <si>
    <t>Aislador fibra de vidrio 36", 15,000 lbs. con rolo y pasador</t>
  </si>
  <si>
    <t>Aislador Polimerico Line Post Montaje Horizontal</t>
  </si>
  <si>
    <t>Amortiguador vibración para OPGW</t>
  </si>
  <si>
    <t>Ancla de hormigon para anclaje de transmisión</t>
  </si>
  <si>
    <t>Anilla cuarteada de 4 vías, de 9-1/2" a 14"</t>
  </si>
  <si>
    <t>Arandela cuadrada plana 2-1/4" x 2-1/4" x 3/16" (agujero 11/16")</t>
  </si>
  <si>
    <t>Arandela cuadrada curva 3" x 3" x 1/4" (agujero 13/16")</t>
  </si>
  <si>
    <t>Arandela cuadrada plana 4" x 4" x 1/4" (agujero 15/16")</t>
  </si>
  <si>
    <t>Arandela de presión para tornillo 3/4"</t>
  </si>
  <si>
    <t>Arandela de presión para tornillo 5/8"</t>
  </si>
  <si>
    <t>Cable Alumoweld 14 M - AW7, 14,000 libs. para viento</t>
  </si>
  <si>
    <t>Cable Alumoweld 4M - AW3</t>
  </si>
  <si>
    <t>Cable Alumoweld 8 M - AW7, 8,000 libs. para vientos</t>
  </si>
  <si>
    <t>Cable de Guarda OPGW 24 (M)</t>
  </si>
  <si>
    <t>Cable de Guarda OPGW 48 (M)</t>
  </si>
  <si>
    <t>Caja de Empalme para cable OPGW</t>
  </si>
  <si>
    <t>Conductor 559 Darien (m)</t>
  </si>
  <si>
    <t>Conector de empalme paralelo mecánico para cable de guarda OPGW</t>
  </si>
  <si>
    <t>Conector para fijar cable de guarda a torre</t>
  </si>
  <si>
    <t>Conector para varilla de acero galvanizado de puesta a tierra de 5/8"</t>
  </si>
  <si>
    <t>cruceta para reserva de OPGW</t>
  </si>
  <si>
    <t>Eslabón de 1/2" x 1-3/4" x 6" para anillas</t>
  </si>
  <si>
    <t>Eslabón revirado de 4" con ojo de 1/2"</t>
  </si>
  <si>
    <t>Grapa galvanizada para fijar cable tierra a poste</t>
  </si>
  <si>
    <t>Grapa galvanizada para fijar moldura a poste</t>
  </si>
  <si>
    <t>Grapa para aislador rígido según calibre del conductor</t>
  </si>
  <si>
    <t>Grapa suspensión Armada para cable de OPGW 24 fibras</t>
  </si>
  <si>
    <t>Grapa suspensión con casquillo para conductor según calibre</t>
  </si>
  <si>
    <t>Grillete recto con pasador de 5/8"</t>
  </si>
  <si>
    <t>Guardacabo inclinado para tornillo 5/8"</t>
  </si>
  <si>
    <t>Guardacabo para OPGW</t>
  </si>
  <si>
    <t>Horquilla de 2-1/2", separación 13/16", pasador 5/8" y terminal de bola</t>
  </si>
  <si>
    <t>Moldura madera para cable de tierra</t>
  </si>
  <si>
    <t>Percha giratoria para cadena de aisladores en poste</t>
  </si>
  <si>
    <t xml:space="preserve">Poste de madera tratada,  clase H-1 55' </t>
  </si>
  <si>
    <t xml:space="preserve">Poste de madera tratada,  clase H-1 65' </t>
  </si>
  <si>
    <t>Rotula -ojo(corta)</t>
  </si>
  <si>
    <t>Terminal preformado p/cable 14 M - AW7</t>
  </si>
  <si>
    <t>Soporte de bajada doble para cable de guarda</t>
  </si>
  <si>
    <t>Soporte de bajada sencillo para cable de guarda</t>
  </si>
  <si>
    <t>Terminal preformado p/cable 8 M - AW7</t>
  </si>
  <si>
    <t>Tirante 300 mm</t>
  </si>
  <si>
    <t>Tirante 600 mm</t>
  </si>
  <si>
    <t>Tornillo pasante 5/8" x 12" con ojo y arandela curva soldada</t>
  </si>
  <si>
    <t>Tornillo pasante con tuerca de 3/4" x 16"</t>
  </si>
  <si>
    <t>Tornillo rosca madera 1/2" x 3"</t>
  </si>
  <si>
    <t>Varilla anclaje doble ojo 3/4" x 8'</t>
  </si>
  <si>
    <t>Varilla anclaje ojo sencillo 3/4" x 8'</t>
  </si>
  <si>
    <t>Varilla de puesta a tierra de acero galvanizado 5/8" x 8'</t>
  </si>
  <si>
    <t>Varilla preformada para cable OPGW</t>
  </si>
  <si>
    <t>Varilla preformada para conductor según calibre</t>
  </si>
  <si>
    <t>Yugo Triangular Doble</t>
  </si>
  <si>
    <t>Caja de Empalme para cable OPGW 24</t>
  </si>
  <si>
    <t>Varilla preformada para cable OPGW (completa)</t>
  </si>
  <si>
    <t>Capuchín reforzar cabeza de poste mad y sustituir bayoneta</t>
  </si>
  <si>
    <t>Cable Aislado de fibra tipo G652 de 48 hilos, para terminacion en subestaciones.</t>
  </si>
  <si>
    <t xml:space="preserve">Distribuidor Optico equipado con 24 conectores y pigtails tipo FC. Con sus bandejas de empalmes. </t>
  </si>
  <si>
    <t>Aislador Polimerico long Rod</t>
  </si>
  <si>
    <t>SE PALAMARA</t>
  </si>
  <si>
    <t>Und.</t>
  </si>
  <si>
    <t>Mts</t>
  </si>
  <si>
    <t>Km</t>
  </si>
  <si>
    <t>Armario</t>
  </si>
  <si>
    <t>Innerducto SDR HDPE Color Naranja</t>
  </si>
  <si>
    <t>Registros Plasticos 6 x 12 pulgadas</t>
  </si>
  <si>
    <t xml:space="preserve">Cable aislado OFNR </t>
  </si>
  <si>
    <t>Mtr.</t>
  </si>
  <si>
    <t>Distribuidor de fibra optica 24 puertos FC, 4 bandejas de empalme, 24 rabos (Pigtails)</t>
  </si>
  <si>
    <t xml:space="preserve">Armario </t>
  </si>
  <si>
    <t>SUMINISTRO CUARTO ELECTRICO SE SANCHEZ</t>
  </si>
  <si>
    <t>SUMINISTRO CUARTO ELECTRICO SAMANA</t>
  </si>
  <si>
    <t>SUMINISTRO CUARTO ELECTRICO NAGUA</t>
  </si>
  <si>
    <t>SUMINISTRO CUARTO ELECTRICO SE RINCON</t>
  </si>
  <si>
    <t>SUMINISTRO CUARTO ELECTRICO DAJAO</t>
  </si>
  <si>
    <t>SUMINISTRO CUARTO ELECTRICO YAMASA</t>
  </si>
  <si>
    <t>MONTE PLATA</t>
  </si>
  <si>
    <t>SUMINISTRO CUARTO ELECTRICO VILLA MELLA</t>
  </si>
  <si>
    <t>Tornillos exagonales inoxidables</t>
  </si>
  <si>
    <t>Abrazaderas de Media Luna inoxidables para tuberias de 1"</t>
  </si>
  <si>
    <t>Cable Aislado de fibra tipo G652D OFNR de 24 hilos, para terminacion en subestaciones.</t>
  </si>
  <si>
    <t>SUMINISTRO CUARTO ELECTRICO SE HAINAMOSA</t>
  </si>
  <si>
    <t>Km.</t>
  </si>
  <si>
    <t>Cablede FO Aislado de G655 48 FO</t>
  </si>
  <si>
    <t>TABLAS DE PRECIOS No.1</t>
  </si>
  <si>
    <t>SUMINISTRO EXTRANJERO</t>
  </si>
  <si>
    <t>Nombre del Licitante</t>
  </si>
  <si>
    <t>POS.</t>
  </si>
  <si>
    <t>DESCRIPCION</t>
  </si>
  <si>
    <t>Precio Unitario</t>
  </si>
  <si>
    <t>Precio Total</t>
  </si>
  <si>
    <t xml:space="preserve">Cantidad/unidad </t>
  </si>
  <si>
    <t>Fabricante</t>
  </si>
  <si>
    <t>Catalogo</t>
  </si>
  <si>
    <t xml:space="preserve">Suministro USD$ </t>
  </si>
  <si>
    <t xml:space="preserve">Transporte RD$ </t>
  </si>
  <si>
    <t xml:space="preserve">Impuestos Aduanales RD$  </t>
  </si>
  <si>
    <t xml:space="preserve">Suminsitro USD$ </t>
  </si>
  <si>
    <t>(1)</t>
  </si>
  <si>
    <t>(2)</t>
  </si>
  <si>
    <t>(3)</t>
  </si>
  <si>
    <t>(4)</t>
  </si>
  <si>
    <t>(1) x (2)</t>
  </si>
  <si>
    <t>(1) x (3)</t>
  </si>
  <si>
    <t>(1) x (4)</t>
  </si>
  <si>
    <t>MATERIALES Y HERRAJES</t>
  </si>
  <si>
    <t>Indicar</t>
  </si>
  <si>
    <t>Tabla No.1 / Pág. 1 de 1</t>
  </si>
  <si>
    <t>Sub - Total del 1.1 al 1.31</t>
  </si>
  <si>
    <t>Materiales para sustitucion alumoweld por OPGW 24 fibras LT 138 kV Sanchez - Samana</t>
  </si>
  <si>
    <t>Materiales para sustitucion alumoweld por OPGW 24 fibras LT 138 kV Nagua - Sanchez</t>
  </si>
  <si>
    <t>Cruceta para reserva de OPGW</t>
  </si>
  <si>
    <t>Sub - Total del 1.1 al 1.33</t>
  </si>
  <si>
    <t>Materiales para sustitucion alumoweld por OPGW 24 fibras LT 138 kV San Fco Ma. - Diesel Pimentel</t>
  </si>
  <si>
    <t>Sub - Total del 1.1 al 1.35</t>
  </si>
  <si>
    <t>Materiales para sustitucion alumoweld por OPGW 24 fibras LT 138 kV Canabacoa - Bonao II (derivacion Rincon)</t>
  </si>
  <si>
    <t>Materiales para correccion averia en OPGW 24 fibras LT 138 kV Itabo - CCE</t>
  </si>
  <si>
    <t>Materiales para sustitucion alumoweld por OPGW 24 fibras LT 138 kV Manzanillo - Cruce de Copey</t>
  </si>
  <si>
    <t>Sub - Total del 1.1 al 1.77</t>
  </si>
  <si>
    <t>Materiales para sustitucion alumoweld por OPGW 24 fibras LT 138 kV Hainamosa - Dajao - Monte Plata
(con entrada a SSEE Yamasa)</t>
  </si>
  <si>
    <t>Materiales para sustitucion alumoweld por OPGW 24 fibras LT 138 kV Villa Mella - Palamara</t>
  </si>
  <si>
    <t>AES Interconexión - San Pedro II</t>
  </si>
  <si>
    <t>Hainamosa - AES Interconexión</t>
  </si>
  <si>
    <t>(5)</t>
  </si>
  <si>
    <t xml:space="preserve">Instalación RD$  </t>
  </si>
  <si>
    <t>(1)x(5)</t>
  </si>
  <si>
    <t>Empresa de Transmisión Eléctrica Dominicana</t>
  </si>
  <si>
    <t>Tabla de Resumen</t>
  </si>
  <si>
    <t>SECCION DE OBRA No. 1</t>
  </si>
  <si>
    <t>Pos.</t>
  </si>
  <si>
    <t>Descripción de Obras</t>
  </si>
  <si>
    <t>Moneda Extranjera</t>
  </si>
  <si>
    <t>Moneda Local</t>
  </si>
  <si>
    <t>(Dolares USA)</t>
  </si>
  <si>
    <t>RD$</t>
  </si>
  <si>
    <t>A.</t>
  </si>
  <si>
    <t>Suministro Extranjero</t>
  </si>
  <si>
    <t>B.</t>
  </si>
  <si>
    <t>Transporte</t>
  </si>
  <si>
    <t>C.</t>
  </si>
  <si>
    <t>Instalación</t>
  </si>
  <si>
    <t>Sub- Total</t>
  </si>
  <si>
    <t>Impuestos Aduanales RD$</t>
  </si>
  <si>
    <t>ITBIS (18% del 10% del Monto Total de la Obra)</t>
  </si>
  <si>
    <t>Norma 7-07</t>
  </si>
  <si>
    <t>Total General</t>
  </si>
  <si>
    <t>Tabla No.2 / Pág. 1 de 1</t>
  </si>
  <si>
    <t>Tabla No3 / Pág. 1 de 1</t>
  </si>
  <si>
    <t>Tabla No.4 / Pág. 1 de 1</t>
  </si>
  <si>
    <t>Tabla No.5 / Pág. 1 de 1</t>
  </si>
  <si>
    <t>Tabla No.6 / Pág. 1 de 1</t>
  </si>
  <si>
    <t>Tabla No.7/ Pág. 1 de 1</t>
  </si>
  <si>
    <t>Tabla No.8 / Pág. 1 de 1</t>
  </si>
  <si>
    <t>Tabla No.9 / Pág. 1 de 1</t>
  </si>
  <si>
    <t>Tabla No.10/ Pág. 1 de 1</t>
  </si>
  <si>
    <t>Tabla No. 11</t>
  </si>
  <si>
    <t>Empresa de Transmisión Eléctrica Dominica (ETED)</t>
  </si>
  <si>
    <t>Licitacion Cambio de Cable de Guarda 7 no. 9  por fibra optica</t>
  </si>
  <si>
    <t>Sub - Total del 1.1 al 1.29</t>
  </si>
  <si>
    <t>SUMINISTRO CUARTO ELECTRICO SE</t>
  </si>
  <si>
    <t>Cable aislado  de fibra optica tipo G652D OFNR  de 24 hilos, para terminación en subestaciones</t>
  </si>
  <si>
    <t>Sub - Total del 1.1 al 1.14</t>
  </si>
  <si>
    <t>Sub - Total del 1.1 al 1.23</t>
  </si>
  <si>
    <t>mtr</t>
  </si>
  <si>
    <t xml:space="preserve">Distribuidor Optico equipado con 48 conectores y pigtails tipo FC. Con sus bandejas de empalmes. </t>
  </si>
  <si>
    <t>Cable Aislado de fibra tipo G652D OFNR de 48 hilos, para terminacion en subestaciones.</t>
  </si>
  <si>
    <t>Grapa suspensión Armada para cable de OPGW 48 fibras</t>
  </si>
  <si>
    <t>Grapa suspensión Armada para cable de OPGW</t>
  </si>
  <si>
    <t>Sub - Total del 1.1 al 1.27</t>
  </si>
  <si>
    <t>Sub - Total del 1.1 al 1.28</t>
  </si>
  <si>
    <t>Sustitución Cable de Guarda 7 no. 9 Alumoweld por OPGW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</si>
</sst>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(* #,##0_);_(* \(#,##0\);_(* &quot;-&quot;??_);_(@_)"/>
    <numFmt numFmtId="166" formatCode="General;[Red]\-General"/>
    <numFmt numFmtId="167" formatCode="0.0"/>
    <numFmt numFmtId="168" formatCode="[$$-409]#,##0.00"/>
    <numFmt numFmtId="169" formatCode="#,##0.00\ _€"/>
    <numFmt numFmtId="170" formatCode="_(* #,##0.000_);_(* \(#,##0.0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.5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indent="1"/>
    </xf>
    <xf numFmtId="0" fontId="5" fillId="0" borderId="2" xfId="0" applyFont="1" applyFill="1" applyBorder="1" applyAlignment="1">
      <alignment horizontal="left" indent="1"/>
    </xf>
    <xf numFmtId="165" fontId="5" fillId="0" borderId="2" xfId="1" applyNumberFormat="1" applyFont="1" applyFill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left" indent="1"/>
    </xf>
    <xf numFmtId="165" fontId="5" fillId="0" borderId="3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/>
    <xf numFmtId="0" fontId="5" fillId="0" borderId="5" xfId="0" applyFont="1" applyBorder="1" applyAlignment="1">
      <alignment horizontal="left" indent="1"/>
    </xf>
    <xf numFmtId="0" fontId="5" fillId="0" borderId="5" xfId="0" applyFont="1" applyFill="1" applyBorder="1" applyAlignment="1">
      <alignment horizontal="left" indent="1"/>
    </xf>
    <xf numFmtId="0" fontId="2" fillId="0" borderId="6" xfId="0" applyFont="1" applyBorder="1"/>
    <xf numFmtId="0" fontId="2" fillId="0" borderId="5" xfId="0" applyFont="1" applyBorder="1"/>
    <xf numFmtId="0" fontId="2" fillId="0" borderId="15" xfId="0" applyFont="1" applyBorder="1"/>
    <xf numFmtId="165" fontId="5" fillId="0" borderId="0" xfId="1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9" xfId="0" applyFont="1" applyBorder="1" applyAlignment="1">
      <alignment wrapText="1"/>
    </xf>
    <xf numFmtId="0" fontId="8" fillId="0" borderId="11" xfId="0" applyFont="1" applyBorder="1"/>
    <xf numFmtId="0" fontId="8" fillId="0" borderId="11" xfId="0" applyFont="1" applyBorder="1" applyAlignment="1"/>
    <xf numFmtId="0" fontId="8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/>
    </xf>
    <xf numFmtId="3" fontId="8" fillId="0" borderId="16" xfId="1" applyNumberFormat="1" applyFont="1" applyBorder="1" applyAlignment="1"/>
    <xf numFmtId="166" fontId="8" fillId="0" borderId="2" xfId="0" applyNumberFormat="1" applyFont="1" applyBorder="1" applyAlignment="1"/>
    <xf numFmtId="166" fontId="8" fillId="0" borderId="0" xfId="0" applyNumberFormat="1" applyFont="1" applyBorder="1" applyAlignment="1"/>
    <xf numFmtId="166" fontId="8" fillId="0" borderId="5" xfId="0" applyNumberFormat="1" applyFont="1" applyBorder="1" applyAlignment="1"/>
    <xf numFmtId="0" fontId="8" fillId="0" borderId="5" xfId="0" applyFont="1" applyBorder="1" applyAlignment="1">
      <alignment horizontal="center"/>
    </xf>
    <xf numFmtId="0" fontId="9" fillId="0" borderId="2" xfId="0" applyNumberFormat="1" applyFont="1" applyBorder="1" applyAlignment="1"/>
    <xf numFmtId="0" fontId="9" fillId="0" borderId="6" xfId="0" applyNumberFormat="1" applyFont="1" applyBorder="1" applyAlignment="1"/>
    <xf numFmtId="0" fontId="9" fillId="0" borderId="6" xfId="0" applyNumberFormat="1" applyFont="1" applyBorder="1" applyAlignment="1">
      <alignment wrapText="1"/>
    </xf>
    <xf numFmtId="0" fontId="4" fillId="0" borderId="2" xfId="0" applyFont="1" applyBorder="1" applyAlignment="1">
      <alignment horizontal="right" vertical="center"/>
    </xf>
    <xf numFmtId="49" fontId="5" fillId="0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66" fontId="8" fillId="0" borderId="16" xfId="0" applyNumberFormat="1" applyFont="1" applyBorder="1" applyAlignment="1"/>
    <xf numFmtId="2" fontId="4" fillId="0" borderId="2" xfId="0" applyNumberFormat="1" applyFont="1" applyBorder="1" applyAlignment="1">
      <alignment horizontal="right" vertical="center"/>
    </xf>
    <xf numFmtId="166" fontId="8" fillId="0" borderId="6" xfId="0" applyNumberFormat="1" applyFont="1" applyBorder="1" applyAlignment="1"/>
    <xf numFmtId="0" fontId="5" fillId="0" borderId="2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8" fillId="0" borderId="8" xfId="0" applyNumberFormat="1" applyFont="1" applyBorder="1" applyAlignment="1"/>
    <xf numFmtId="0" fontId="8" fillId="0" borderId="15" xfId="0" applyNumberFormat="1" applyFont="1" applyBorder="1" applyAlignment="1"/>
    <xf numFmtId="0" fontId="8" fillId="0" borderId="9" xfId="0" applyNumberFormat="1" applyFont="1" applyBorder="1" applyAlignment="1"/>
    <xf numFmtId="0" fontId="8" fillId="0" borderId="7" xfId="0" applyFont="1" applyBorder="1" applyAlignment="1">
      <alignment horizontal="center"/>
    </xf>
    <xf numFmtId="0" fontId="8" fillId="0" borderId="9" xfId="0" applyNumberFormat="1" applyFont="1" applyBorder="1" applyAlignment="1">
      <alignment wrapText="1"/>
    </xf>
    <xf numFmtId="165" fontId="5" fillId="0" borderId="2" xfId="1" applyNumberFormat="1" applyFont="1" applyFill="1" applyBorder="1" applyAlignment="1">
      <alignment horizontal="center" vertical="center"/>
    </xf>
    <xf numFmtId="166" fontId="3" fillId="0" borderId="1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165" fontId="5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2" fontId="4" fillId="0" borderId="15" xfId="0" applyNumberFormat="1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8" fillId="0" borderId="3" xfId="0" applyNumberFormat="1" applyFont="1" applyBorder="1" applyAlignment="1"/>
    <xf numFmtId="0" fontId="8" fillId="0" borderId="6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8" fillId="0" borderId="5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8" fillId="0" borderId="13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3" fillId="0" borderId="14" xfId="0" quotePrefix="1" applyFont="1" applyBorder="1" applyAlignment="1">
      <alignment horizontal="center" vertical="center"/>
    </xf>
    <xf numFmtId="0" fontId="13" fillId="0" borderId="13" xfId="0" quotePrefix="1" applyFont="1" applyBorder="1" applyAlignment="1">
      <alignment horizontal="center" vertical="center"/>
    </xf>
    <xf numFmtId="0" fontId="15" fillId="0" borderId="0" xfId="0" applyFont="1" applyBorder="1"/>
    <xf numFmtId="0" fontId="16" fillId="0" borderId="0" xfId="0" applyFont="1" applyBorder="1"/>
    <xf numFmtId="0" fontId="6" fillId="0" borderId="2" xfId="0" applyFont="1" applyBorder="1"/>
    <xf numFmtId="0" fontId="6" fillId="0" borderId="5" xfId="0" applyFont="1" applyBorder="1"/>
    <xf numFmtId="0" fontId="12" fillId="0" borderId="2" xfId="0" applyFont="1" applyBorder="1" applyAlignment="1">
      <alignment horizontal="left" vertical="center" indent="3"/>
    </xf>
    <xf numFmtId="0" fontId="12" fillId="0" borderId="0" xfId="0" applyFont="1" applyBorder="1" applyAlignment="1">
      <alignment horizontal="left" vertical="center" indent="3"/>
    </xf>
    <xf numFmtId="0" fontId="6" fillId="0" borderId="2" xfId="0" applyFont="1" applyFill="1" applyBorder="1"/>
    <xf numFmtId="0" fontId="13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8" fontId="14" fillId="0" borderId="2" xfId="0" applyNumberFormat="1" applyFont="1" applyBorder="1" applyAlignment="1">
      <alignment horizontal="center"/>
    </xf>
    <xf numFmtId="164" fontId="14" fillId="0" borderId="2" xfId="3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6" fillId="0" borderId="2" xfId="0" applyFont="1" applyFill="1" applyBorder="1"/>
    <xf numFmtId="0" fontId="17" fillId="0" borderId="2" xfId="0" applyFont="1" applyFill="1" applyBorder="1"/>
    <xf numFmtId="43" fontId="17" fillId="0" borderId="2" xfId="0" applyNumberFormat="1" applyFont="1" applyFill="1" applyBorder="1"/>
    <xf numFmtId="169" fontId="18" fillId="0" borderId="2" xfId="0" applyNumberFormat="1" applyFont="1" applyFill="1" applyBorder="1"/>
    <xf numFmtId="0" fontId="6" fillId="0" borderId="3" xfId="0" applyFont="1" applyBorder="1"/>
    <xf numFmtId="49" fontId="6" fillId="0" borderId="5" xfId="0" applyNumberFormat="1" applyFont="1" applyBorder="1"/>
    <xf numFmtId="0" fontId="16" fillId="0" borderId="3" xfId="0" applyFont="1" applyBorder="1"/>
    <xf numFmtId="0" fontId="17" fillId="0" borderId="3" xfId="0" applyFont="1" applyBorder="1"/>
    <xf numFmtId="0" fontId="6" fillId="0" borderId="14" xfId="0" applyFont="1" applyBorder="1"/>
    <xf numFmtId="49" fontId="6" fillId="0" borderId="4" xfId="0" applyNumberFormat="1" applyFont="1" applyBorder="1"/>
    <xf numFmtId="0" fontId="16" fillId="0" borderId="1" xfId="0" applyFont="1" applyBorder="1"/>
    <xf numFmtId="0" fontId="17" fillId="0" borderId="1" xfId="0" applyFont="1" applyBorder="1"/>
    <xf numFmtId="0" fontId="10" fillId="0" borderId="5" xfId="0" applyFont="1" applyBorder="1"/>
    <xf numFmtId="49" fontId="12" fillId="0" borderId="0" xfId="0" applyNumberFormat="1" applyFont="1" applyBorder="1" applyAlignment="1">
      <alignment horizontal="center"/>
    </xf>
    <xf numFmtId="169" fontId="18" fillId="0" borderId="5" xfId="0" applyNumberFormat="1" applyFont="1" applyFill="1" applyBorder="1"/>
    <xf numFmtId="0" fontId="6" fillId="0" borderId="18" xfId="0" applyFont="1" applyBorder="1"/>
    <xf numFmtId="49" fontId="6" fillId="0" borderId="19" xfId="0" applyNumberFormat="1" applyFont="1" applyBorder="1"/>
    <xf numFmtId="0" fontId="6" fillId="0" borderId="20" xfId="0" applyFont="1" applyBorder="1"/>
    <xf numFmtId="0" fontId="13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3" fontId="13" fillId="0" borderId="22" xfId="1" applyFont="1" applyBorder="1"/>
    <xf numFmtId="0" fontId="13" fillId="0" borderId="23" xfId="0" applyFont="1" applyBorder="1"/>
    <xf numFmtId="49" fontId="6" fillId="0" borderId="0" xfId="0" applyNumberFormat="1" applyFont="1" applyBorder="1"/>
    <xf numFmtId="43" fontId="6" fillId="0" borderId="0" xfId="1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4" xfId="0" applyFont="1" applyFill="1" applyBorder="1"/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3" xfId="0" applyFont="1" applyFill="1" applyBorder="1" applyAlignment="1">
      <alignment horizontal="center" vertical="center"/>
    </xf>
    <xf numFmtId="0" fontId="13" fillId="3" borderId="10" xfId="0" applyFont="1" applyFill="1" applyBorder="1"/>
    <xf numFmtId="49" fontId="13" fillId="3" borderId="3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70" fontId="5" fillId="0" borderId="2" xfId="1" applyNumberFormat="1" applyFont="1" applyFill="1" applyBorder="1" applyAlignment="1">
      <alignment horizontal="center" vertical="center"/>
    </xf>
    <xf numFmtId="170" fontId="5" fillId="0" borderId="2" xfId="1" applyNumberFormat="1" applyFont="1" applyFill="1" applyBorder="1" applyAlignment="1">
      <alignment horizontal="center"/>
    </xf>
    <xf numFmtId="43" fontId="5" fillId="0" borderId="2" xfId="1" applyFont="1" applyFill="1" applyBorder="1" applyAlignment="1">
      <alignment horizontal="center" vertical="center"/>
    </xf>
    <xf numFmtId="167" fontId="4" fillId="0" borderId="2" xfId="0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left" indent="1"/>
    </xf>
    <xf numFmtId="0" fontId="3" fillId="3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7" xfId="0" quotePrefix="1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3" fillId="2" borderId="9" xfId="0" quotePrefix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/>
    <xf numFmtId="0" fontId="8" fillId="0" borderId="11" xfId="0" applyFont="1" applyBorder="1" applyAlignment="1"/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quotePrefix="1" applyFont="1" applyBorder="1" applyAlignment="1">
      <alignment horizontal="center" vertical="center"/>
    </xf>
    <xf numFmtId="0" fontId="13" fillId="0" borderId="9" xfId="0" quotePrefix="1" applyFont="1" applyBorder="1" applyAlignment="1">
      <alignment horizontal="center" vertical="center"/>
    </xf>
    <xf numFmtId="0" fontId="13" fillId="0" borderId="14" xfId="0" quotePrefix="1" applyFont="1" applyBorder="1" applyAlignment="1">
      <alignment horizontal="center" vertical="center"/>
    </xf>
    <xf numFmtId="0" fontId="13" fillId="0" borderId="13" xfId="0" quotePrefix="1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444499</xdr:colOff>
      <xdr:row>0</xdr:row>
      <xdr:rowOff>63500</xdr:rowOff>
    </xdr:from>
    <xdr:to>
      <xdr:col>2</xdr:col>
      <xdr:colOff>761999</xdr:colOff>
      <xdr:row>4</xdr:row>
      <xdr:rowOff>196850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9" y="63500"/>
          <a:ext cx="11906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63499</xdr:colOff>
      <xdr:row>0</xdr:row>
      <xdr:rowOff>63500</xdr:rowOff>
    </xdr:from>
    <xdr:to>
      <xdr:col>2</xdr:col>
      <xdr:colOff>1365250</xdr:colOff>
      <xdr:row>4</xdr:row>
      <xdr:rowOff>187325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324" y="63500"/>
          <a:ext cx="1301751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9525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17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858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63499</xdr:colOff>
      <xdr:row>0</xdr:row>
      <xdr:rowOff>63500</xdr:rowOff>
    </xdr:from>
    <xdr:to>
      <xdr:col>2</xdr:col>
      <xdr:colOff>1365250</xdr:colOff>
      <xdr:row>4</xdr:row>
      <xdr:rowOff>187325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63500"/>
          <a:ext cx="1301751" cy="99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63499</xdr:colOff>
      <xdr:row>0</xdr:row>
      <xdr:rowOff>63500</xdr:rowOff>
    </xdr:from>
    <xdr:to>
      <xdr:col>2</xdr:col>
      <xdr:colOff>1365250</xdr:colOff>
      <xdr:row>4</xdr:row>
      <xdr:rowOff>187325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49" y="63500"/>
          <a:ext cx="1301751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63499</xdr:colOff>
      <xdr:row>0</xdr:row>
      <xdr:rowOff>63500</xdr:rowOff>
    </xdr:from>
    <xdr:to>
      <xdr:col>2</xdr:col>
      <xdr:colOff>1365250</xdr:colOff>
      <xdr:row>4</xdr:row>
      <xdr:rowOff>187325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949" y="63500"/>
          <a:ext cx="1301751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63499</xdr:colOff>
      <xdr:row>0</xdr:row>
      <xdr:rowOff>63500</xdr:rowOff>
    </xdr:from>
    <xdr:to>
      <xdr:col>2</xdr:col>
      <xdr:colOff>1365250</xdr:colOff>
      <xdr:row>4</xdr:row>
      <xdr:rowOff>187325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174" y="63500"/>
          <a:ext cx="1301751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63499</xdr:colOff>
      <xdr:row>0</xdr:row>
      <xdr:rowOff>63500</xdr:rowOff>
    </xdr:from>
    <xdr:to>
      <xdr:col>2</xdr:col>
      <xdr:colOff>1365250</xdr:colOff>
      <xdr:row>4</xdr:row>
      <xdr:rowOff>187325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274" y="63500"/>
          <a:ext cx="1301751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63499</xdr:colOff>
      <xdr:row>0</xdr:row>
      <xdr:rowOff>63500</xdr:rowOff>
    </xdr:from>
    <xdr:to>
      <xdr:col>2</xdr:col>
      <xdr:colOff>1365250</xdr:colOff>
      <xdr:row>4</xdr:row>
      <xdr:rowOff>187325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524" y="63500"/>
          <a:ext cx="1301751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63499</xdr:colOff>
      <xdr:row>0</xdr:row>
      <xdr:rowOff>63500</xdr:rowOff>
    </xdr:from>
    <xdr:to>
      <xdr:col>2</xdr:col>
      <xdr:colOff>1365250</xdr:colOff>
      <xdr:row>4</xdr:row>
      <xdr:rowOff>187325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899" y="63500"/>
          <a:ext cx="1301751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63499</xdr:colOff>
      <xdr:row>0</xdr:row>
      <xdr:rowOff>63500</xdr:rowOff>
    </xdr:from>
    <xdr:to>
      <xdr:col>2</xdr:col>
      <xdr:colOff>1365250</xdr:colOff>
      <xdr:row>4</xdr:row>
      <xdr:rowOff>187325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4" y="63500"/>
          <a:ext cx="1301751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Disco%20C\pbarias\Documents\presupuestos\2019\Presupuestos\lineas\lote%203%20cambio%20allumowld%20por%20OPGW\Presupuesto%20cambio%20a%20fibra%20optica%20en%20LT%20138%20kv%20canabacoa%20-%20bonao%20II%20(derivacion%20a%20ssee%20rincon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barias\Documents\presupuestos\2015\presupuestos\lineas\Presupuesto%20%20lt%2069%20kv%20Rincon%20-%20Fanti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Disco%20C\pbarias\Documents\presupuestos\2019\Presupuestos\lineas\lote%203%20cambio%20allumowld%20por%20OPGW\Presupuesto%20cambio%20a%20fibra%20optica%20en%20LT%20138%20kv%20Hainamosa%20-%20Dajao%20-%20Monte%20Pl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Disco%20C\pbarias\Documents\presupuestos\2019\Presupuestos\lineas\lote%203%20cambio%20allumowld%20por%20OPGW\Presupuesto%20cambio%20a%20fibra%20optica%20en%20LT%20138%20kv%20Itabo%20-%20C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Disco%20C\pbarias\Documents\presupuestos\2019\Presupuestos\lineas\lote%203%20cambio%20allumowld%20por%20OPGW\Presupuesto%20cambio%20a%20fibra%20optica%20en%20LT%20138%20kv%20manzanillo%20cruce%20de%20cope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Disco%20C\pbarias\Documents\presupuestos\2019\Presupuestos\lineas\lote%203%20cambio%20allumowld%20por%20OPGW\Presupuesto%20cambio%20a%20fibra%20optica%20en%20LT%20138%20kv%20nagua%20-%20sanchez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Disco%20C\pbarias\Documents\presupuestos\2019\Presupuestos\lineas\lote%203%20cambio%20allumowld%20por%20OPGW\Presupuesto%20cambio%20a%20fibra%20optica%20en%20LT%20138%20kv%20sanchez-%20saman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Disco%20C\pbarias\Documents\presupuestos\2019\Presupuestos\lineas\lote%203%20cambio%20allumowld%20por%20OPGW\Presupuesto%20cambio%20a%20fibra%20optica%20en%20LT%20138%20kv%20SPM%20-%20Diesel%20Pimentel%20(derivacion%20pimentel%2069%20kv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Disco%20C\pbarias\Documents\presupuestos\2019\Presupuestos\lineas\lote%203%20cambio%20allumowld%20por%20OPGW\Presupuesto%20cambio%20a%20fibra%20optica%20en%20LT%20138%20kv%20villa%20mella%20-%20palamar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barias.ETEDDM1\Mis%20documentos\instalacion%20138%20kv\inst%201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Inst. Postes LT 138 kv"/>
      <sheetName val="M.O. Inst. Torres LT 138 KV "/>
      <sheetName val="M.O.Inst.  P. Madera LT 138 KV"/>
      <sheetName val="Estructuras"/>
      <sheetName val="Transporte"/>
      <sheetName val="Resumen de costos"/>
      <sheetName val="Salario y Costo Equipos"/>
      <sheetName val="Resumen de Estructuras"/>
      <sheetName val="Fundaciones M.O"/>
      <sheetName val="Hoja1"/>
      <sheetName val="Personal y Equipos (brigada)"/>
      <sheetName val="elementos Estr. 69 kv"/>
      <sheetName val="estructuras tipo"/>
      <sheetName val="mat. necesarios"/>
      <sheetName val="Hoja2"/>
      <sheetName val="Hoja3"/>
      <sheetName val="Hoja4"/>
    </sheetNames>
    <sheetDataSet>
      <sheetData sheetId="0"/>
      <sheetData sheetId="1"/>
      <sheetData sheetId="2"/>
      <sheetData sheetId="3">
        <row r="2">
          <cell r="C2" t="str">
            <v xml:space="preserve"> LT 138 KV Canabacoa - Bonao II (derivacion SSEE Bonao)</v>
          </cell>
        </row>
      </sheetData>
      <sheetData sheetId="4">
        <row r="14">
          <cell r="D14">
            <v>124038.52024050496</v>
          </cell>
        </row>
      </sheetData>
      <sheetData sheetId="5"/>
      <sheetData sheetId="6">
        <row r="29">
          <cell r="B29" t="str">
            <v>Rodaje</v>
          </cell>
          <cell r="C29">
            <v>2</v>
          </cell>
          <cell r="D29">
            <v>3</v>
          </cell>
          <cell r="E29">
            <v>4</v>
          </cell>
          <cell r="F29">
            <v>5</v>
          </cell>
          <cell r="G29">
            <v>6</v>
          </cell>
        </row>
        <row r="30">
          <cell r="B30" t="str">
            <v>Camion Canasto</v>
          </cell>
          <cell r="C30">
            <v>1880.0373326579931</v>
          </cell>
          <cell r="D30">
            <v>5640.1119979739806</v>
          </cell>
          <cell r="E30">
            <v>11280.223995947961</v>
          </cell>
          <cell r="F30">
            <v>16920.335993921941</v>
          </cell>
          <cell r="G30">
            <v>26320.522657211903</v>
          </cell>
          <cell r="I30" t="str">
            <v>equipo</v>
          </cell>
          <cell r="J30" t="str">
            <v>costo/hora</v>
          </cell>
        </row>
        <row r="31">
          <cell r="B31" t="str">
            <v>Camion grua</v>
          </cell>
          <cell r="C31">
            <v>2552.4678247939646</v>
          </cell>
          <cell r="D31">
            <v>7657.4034743818947</v>
          </cell>
          <cell r="E31">
            <v>15314.806948763789</v>
          </cell>
          <cell r="F31">
            <v>22972.210423145687</v>
          </cell>
          <cell r="G31">
            <v>35734.549547115501</v>
          </cell>
          <cell r="I31" t="str">
            <v>Camion grua</v>
          </cell>
          <cell r="J31">
            <v>2265.6</v>
          </cell>
        </row>
        <row r="32">
          <cell r="B32" t="str">
            <v>Grua  hasta 17  ton</v>
          </cell>
          <cell r="C32">
            <v>4557.7576732640073</v>
          </cell>
          <cell r="D32">
            <v>13673.273019792021</v>
          </cell>
          <cell r="E32">
            <v>27346.546039584042</v>
          </cell>
          <cell r="F32">
            <v>41019.819059376066</v>
          </cell>
          <cell r="G32">
            <v>63808.607425696086</v>
          </cell>
          <cell r="I32" t="str">
            <v>Grua  hasta 17  ton</v>
          </cell>
          <cell r="J32">
            <v>4549.5</v>
          </cell>
        </row>
        <row r="33">
          <cell r="B33" t="str">
            <v>Grua 25 ton</v>
          </cell>
          <cell r="C33">
            <v>5903.4874514766616</v>
          </cell>
          <cell r="D33">
            <v>17710.462354429983</v>
          </cell>
          <cell r="E33">
            <v>35420.924708859966</v>
          </cell>
          <cell r="F33">
            <v>53131.387063289963</v>
          </cell>
          <cell r="G33">
            <v>82648.824320673259</v>
          </cell>
        </row>
        <row r="34">
          <cell r="B34" t="str">
            <v>Grua 50 ton</v>
          </cell>
          <cell r="C34">
            <v>5737.0379762943103</v>
          </cell>
          <cell r="D34">
            <v>17211.113928882929</v>
          </cell>
          <cell r="E34">
            <v>34422.227857765858</v>
          </cell>
          <cell r="F34">
            <v>51633.341786648794</v>
          </cell>
          <cell r="G34">
            <v>80318.531668120326</v>
          </cell>
        </row>
        <row r="35">
          <cell r="B35" t="str">
            <v>Grua 80 ton</v>
          </cell>
          <cell r="C35">
            <v>8108.5644822889863</v>
          </cell>
          <cell r="D35">
            <v>24325.693446866957</v>
          </cell>
          <cell r="E35">
            <v>48651.386893733914</v>
          </cell>
          <cell r="F35">
            <v>72977.080340600878</v>
          </cell>
          <cell r="G35">
            <v>113519.9027520458</v>
          </cell>
        </row>
        <row r="36">
          <cell r="B36" t="str">
            <v>Retroexcavadora</v>
          </cell>
          <cell r="C36">
            <v>3398.0959283729221</v>
          </cell>
          <cell r="D36">
            <v>10194.287785118768</v>
          </cell>
          <cell r="E36">
            <v>20388.575570237535</v>
          </cell>
          <cell r="F36">
            <v>30582.863355356298</v>
          </cell>
          <cell r="G36">
            <v>47573.342997220898</v>
          </cell>
        </row>
      </sheetData>
      <sheetData sheetId="7">
        <row r="593">
          <cell r="H593" t="e">
            <v>#DIV/0!</v>
          </cell>
        </row>
      </sheetData>
      <sheetData sheetId="8"/>
      <sheetData sheetId="9"/>
      <sheetData sheetId="10"/>
      <sheetData sheetId="11">
        <row r="4">
          <cell r="F4">
            <v>15.0214</v>
          </cell>
        </row>
      </sheetData>
      <sheetData sheetId="12">
        <row r="3">
          <cell r="H3">
            <v>0</v>
          </cell>
        </row>
      </sheetData>
      <sheetData sheetId="13"/>
      <sheetData sheetId="14"/>
      <sheetData sheetId="15">
        <row r="37">
          <cell r="F37">
            <v>27954567.579999998</v>
          </cell>
        </row>
      </sheetData>
      <sheetData sheetId="16">
        <row r="45">
          <cell r="F45">
            <v>28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Inst. Postes LT 138 kv"/>
      <sheetName val="M.O. Inst. Torres LT 138 KV "/>
      <sheetName val="M.O.Inst.  P. Madera LT 138 KV"/>
      <sheetName val="Estructuras"/>
      <sheetName val="Transporte"/>
      <sheetName val="Salario y Costo Equipos"/>
      <sheetName val="Resumen de costos"/>
      <sheetName val="Resumen de Estructuras"/>
      <sheetName val="Fundaciones M.O"/>
      <sheetName val="elementos Estr. 69 kv"/>
      <sheetName val="Hoja1"/>
      <sheetName val="Personal y Equipos (brigada)"/>
      <sheetName val="estructuras tipo"/>
      <sheetName val="mat. necesarios"/>
      <sheetName val="Hoja2"/>
      <sheetName val="Hoja3"/>
    </sheetNames>
    <sheetDataSet>
      <sheetData sheetId="0">
        <row r="35">
          <cell r="AC35">
            <v>6418.4326479227866</v>
          </cell>
        </row>
      </sheetData>
      <sheetData sheetId="1">
        <row r="7">
          <cell r="AG7">
            <v>0</v>
          </cell>
        </row>
      </sheetData>
      <sheetData sheetId="2">
        <row r="8">
          <cell r="B8">
            <v>0</v>
          </cell>
        </row>
      </sheetData>
      <sheetData sheetId="3">
        <row r="3">
          <cell r="I3">
            <v>1</v>
          </cell>
        </row>
      </sheetData>
      <sheetData sheetId="4">
        <row r="8">
          <cell r="D8">
            <v>175</v>
          </cell>
        </row>
      </sheetData>
      <sheetData sheetId="5">
        <row r="29">
          <cell r="B29" t="str">
            <v>Rodaje</v>
          </cell>
          <cell r="C29">
            <v>2</v>
          </cell>
          <cell r="D29">
            <v>3</v>
          </cell>
          <cell r="E29">
            <v>4</v>
          </cell>
          <cell r="F29">
            <v>5</v>
          </cell>
          <cell r="G29">
            <v>6</v>
          </cell>
        </row>
        <row r="30">
          <cell r="B30" t="str">
            <v>Camion Canasto</v>
          </cell>
          <cell r="C30">
            <v>1647.0502015907109</v>
          </cell>
          <cell r="D30">
            <v>4941.1506047721332</v>
          </cell>
          <cell r="E30">
            <v>9882.3012095442664</v>
          </cell>
          <cell r="F30">
            <v>14823.451814316399</v>
          </cell>
          <cell r="G30">
            <v>23058.702822269952</v>
          </cell>
        </row>
        <row r="31">
          <cell r="B31" t="str">
            <v>Camion grua</v>
          </cell>
          <cell r="C31">
            <v>2186.4806937266821</v>
          </cell>
          <cell r="D31">
            <v>6559.4420811800464</v>
          </cell>
          <cell r="E31">
            <v>13118.884162360093</v>
          </cell>
          <cell r="F31">
            <v>19678.326243540141</v>
          </cell>
          <cell r="G31">
            <v>30610.72971217355</v>
          </cell>
        </row>
        <row r="32">
          <cell r="B32" t="str">
            <v>Grua  hasta 17  ton</v>
          </cell>
          <cell r="C32">
            <v>3523.4500777961089</v>
          </cell>
          <cell r="D32">
            <v>10570.350233388326</v>
          </cell>
          <cell r="E32">
            <v>21140.700466776652</v>
          </cell>
          <cell r="F32">
            <v>31711.050700164982</v>
          </cell>
          <cell r="G32">
            <v>49328.30108914552</v>
          </cell>
        </row>
        <row r="33">
          <cell r="B33" t="str">
            <v>Grua 25 ton</v>
          </cell>
          <cell r="C33">
            <v>4540.8465226754315</v>
          </cell>
          <cell r="D33">
            <v>13622.53956802629</v>
          </cell>
          <cell r="E33">
            <v>27245.07913605258</v>
          </cell>
          <cell r="F33">
            <v>40867.618704078879</v>
          </cell>
          <cell r="G33">
            <v>63571.851317456021</v>
          </cell>
        </row>
        <row r="34">
          <cell r="B34" t="str">
            <v>Grua 50 ton</v>
          </cell>
          <cell r="C34">
            <v>4807.7303808264132</v>
          </cell>
          <cell r="D34">
            <v>14423.191142479236</v>
          </cell>
          <cell r="E34">
            <v>28846.382284958472</v>
          </cell>
          <cell r="F34">
            <v>43269.57342743771</v>
          </cell>
          <cell r="G34">
            <v>67308.22533156976</v>
          </cell>
        </row>
        <row r="35">
          <cell r="B35" t="str">
            <v>Grua 80 ton</v>
          </cell>
          <cell r="C35">
            <v>6779.2568868210883</v>
          </cell>
          <cell r="D35">
            <v>20337.770660463266</v>
          </cell>
          <cell r="E35">
            <v>40675.541320926532</v>
          </cell>
          <cell r="F35">
            <v>61013.311981389794</v>
          </cell>
          <cell r="G35">
            <v>94909.596415495223</v>
          </cell>
        </row>
        <row r="36">
          <cell r="B36" t="str">
            <v>Retroexcavadora</v>
          </cell>
          <cell r="C36">
            <v>2823.7883329050242</v>
          </cell>
          <cell r="D36">
            <v>8471.3649987150729</v>
          </cell>
          <cell r="E36">
            <v>16942.729997430146</v>
          </cell>
          <cell r="F36">
            <v>25414.094996145221</v>
          </cell>
          <cell r="G36">
            <v>39533.036660670332</v>
          </cell>
        </row>
      </sheetData>
      <sheetData sheetId="6"/>
      <sheetData sheetId="7"/>
      <sheetData sheetId="8">
        <row r="1899">
          <cell r="D1899">
            <v>152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Inst. Postes LT 138 kv"/>
      <sheetName val="M.O. Inst. Torres LT 138 KV "/>
      <sheetName val="M.O.Inst.  P. Madera LT 138 KV"/>
      <sheetName val="Estructuras"/>
      <sheetName val="Transporte"/>
      <sheetName val="Resumen de costos"/>
      <sheetName val="Salario y Costo Equipos"/>
      <sheetName val="Resumen de Estructuras"/>
      <sheetName val="Fundaciones M.O"/>
      <sheetName val="Hoja1"/>
      <sheetName val="Personal y Equipos (brigada)"/>
      <sheetName val="elementos Estr. 69 kv"/>
      <sheetName val="estructuras tipo"/>
      <sheetName val="mat. necesarios"/>
      <sheetName val="Hoja2"/>
      <sheetName val="Hoja3"/>
      <sheetName val="Hoja4"/>
      <sheetName val="mat. necesarios (2)"/>
    </sheetNames>
    <sheetDataSet>
      <sheetData sheetId="0"/>
      <sheetData sheetId="1"/>
      <sheetData sheetId="2"/>
      <sheetData sheetId="3">
        <row r="2">
          <cell r="C2" t="str">
            <v>LT 138 KV Hainamosa - Dajao - Monte Plata</v>
          </cell>
        </row>
      </sheetData>
      <sheetData sheetId="4">
        <row r="14">
          <cell r="D14">
            <v>2340086.3448539083</v>
          </cell>
        </row>
      </sheetData>
      <sheetData sheetId="5"/>
      <sheetData sheetId="6">
        <row r="29">
          <cell r="B29" t="str">
            <v>Rodaje</v>
          </cell>
          <cell r="C29">
            <v>2</v>
          </cell>
          <cell r="D29">
            <v>3</v>
          </cell>
          <cell r="E29">
            <v>4</v>
          </cell>
          <cell r="F29">
            <v>5</v>
          </cell>
          <cell r="G29">
            <v>6</v>
          </cell>
        </row>
        <row r="30">
          <cell r="B30" t="str">
            <v>Camion Canasto</v>
          </cell>
          <cell r="C30">
            <v>1880.0373326579931</v>
          </cell>
          <cell r="D30">
            <v>5640.1119979739806</v>
          </cell>
          <cell r="E30">
            <v>11280.223995947961</v>
          </cell>
          <cell r="F30">
            <v>16920.335993921941</v>
          </cell>
          <cell r="G30">
            <v>26320.522657211903</v>
          </cell>
          <cell r="I30" t="str">
            <v>equipo</v>
          </cell>
          <cell r="J30" t="str">
            <v>costo/hora</v>
          </cell>
        </row>
        <row r="31">
          <cell r="B31" t="str">
            <v>Camion grua</v>
          </cell>
          <cell r="C31">
            <v>2552.4678247939646</v>
          </cell>
          <cell r="D31">
            <v>7657.4034743818947</v>
          </cell>
          <cell r="E31">
            <v>15314.806948763789</v>
          </cell>
          <cell r="F31">
            <v>22972.210423145687</v>
          </cell>
          <cell r="G31">
            <v>35734.549547115501</v>
          </cell>
          <cell r="I31" t="str">
            <v>Camion grua</v>
          </cell>
          <cell r="J31">
            <v>2265.6</v>
          </cell>
        </row>
        <row r="32">
          <cell r="B32" t="str">
            <v>Grua  hasta 17  ton</v>
          </cell>
          <cell r="C32">
            <v>4473.0076732640073</v>
          </cell>
          <cell r="D32">
            <v>13419.023019792021</v>
          </cell>
          <cell r="E32">
            <v>26838.046039584042</v>
          </cell>
          <cell r="F32">
            <v>40257.069059376066</v>
          </cell>
          <cell r="G32">
            <v>62622.107425696086</v>
          </cell>
          <cell r="I32" t="str">
            <v>Grua  hasta 17  ton</v>
          </cell>
          <cell r="J32">
            <v>4447.8</v>
          </cell>
        </row>
        <row r="33">
          <cell r="B33" t="str">
            <v>Grua 25 ton</v>
          </cell>
          <cell r="C33">
            <v>5790.4874514766616</v>
          </cell>
          <cell r="D33">
            <v>17371.462354429983</v>
          </cell>
          <cell r="E33">
            <v>34742.924708859966</v>
          </cell>
          <cell r="F33">
            <v>52114.387063289963</v>
          </cell>
          <cell r="G33">
            <v>81066.824320673244</v>
          </cell>
        </row>
        <row r="34">
          <cell r="B34" t="str">
            <v>Grua 50 ton</v>
          </cell>
          <cell r="C34">
            <v>5737.0379762943103</v>
          </cell>
          <cell r="D34">
            <v>17211.113928882929</v>
          </cell>
          <cell r="E34">
            <v>34422.227857765858</v>
          </cell>
          <cell r="F34">
            <v>51633.341786648794</v>
          </cell>
          <cell r="G34">
            <v>80318.531668120326</v>
          </cell>
        </row>
        <row r="35">
          <cell r="B35" t="str">
            <v>Grua 80 ton</v>
          </cell>
          <cell r="C35">
            <v>8108.5644822889863</v>
          </cell>
          <cell r="D35">
            <v>24325.693446866957</v>
          </cell>
          <cell r="E35">
            <v>48651.386893733914</v>
          </cell>
          <cell r="F35">
            <v>72977.080340600878</v>
          </cell>
          <cell r="G35">
            <v>113519.9027520458</v>
          </cell>
        </row>
        <row r="36">
          <cell r="B36" t="str">
            <v>Retroexcavadora</v>
          </cell>
          <cell r="C36">
            <v>3398.0959283729221</v>
          </cell>
          <cell r="D36">
            <v>10194.287785118768</v>
          </cell>
          <cell r="E36">
            <v>20388.575570237535</v>
          </cell>
          <cell r="F36">
            <v>30582.863355356298</v>
          </cell>
          <cell r="G36">
            <v>47573.342997220898</v>
          </cell>
        </row>
      </sheetData>
      <sheetData sheetId="7">
        <row r="598">
          <cell r="H598">
            <v>2732280.75</v>
          </cell>
        </row>
      </sheetData>
      <sheetData sheetId="8"/>
      <sheetData sheetId="9"/>
      <sheetData sheetId="10"/>
      <sheetData sheetId="11">
        <row r="4">
          <cell r="F4">
            <v>15.0214</v>
          </cell>
        </row>
      </sheetData>
      <sheetData sheetId="12">
        <row r="3">
          <cell r="H3">
            <v>0</v>
          </cell>
        </row>
      </sheetData>
      <sheetData sheetId="13"/>
      <sheetData sheetId="14"/>
      <sheetData sheetId="15"/>
      <sheetData sheetId="16">
        <row r="45">
          <cell r="F45">
            <v>267</v>
          </cell>
        </row>
      </sheetData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Inst. Postes LT 138 kv"/>
      <sheetName val="M.O. Inst. Torres LT 138 KV "/>
      <sheetName val="M.O.Inst.  P. Madera LT 138 KV"/>
      <sheetName val="Estructuras"/>
      <sheetName val="Transporte"/>
      <sheetName val="Resumen de costos"/>
      <sheetName val="Salario y Costo Equipos"/>
      <sheetName val="Resumen de Estructuras"/>
      <sheetName val="Fundaciones M.O"/>
      <sheetName val="Hoja1"/>
      <sheetName val="Personal y Equipos (brigada)"/>
      <sheetName val="elementos Estr. 69 kv"/>
      <sheetName val="estructuras tipo"/>
      <sheetName val="mat. necesarios"/>
      <sheetName val="Hoja2"/>
      <sheetName val="Hoja3"/>
      <sheetName val="Hoja4"/>
    </sheetNames>
    <sheetDataSet>
      <sheetData sheetId="0"/>
      <sheetData sheetId="1"/>
      <sheetData sheetId="2"/>
      <sheetData sheetId="3">
        <row r="2">
          <cell r="C2" t="str">
            <v>LT 138 KV Itabo - CCE (cambio fibra tramo averiado)</v>
          </cell>
        </row>
      </sheetData>
      <sheetData sheetId="4">
        <row r="14">
          <cell r="D14">
            <v>196839.1583539081</v>
          </cell>
        </row>
      </sheetData>
      <sheetData sheetId="5"/>
      <sheetData sheetId="6">
        <row r="29">
          <cell r="B29" t="str">
            <v>Rodaje</v>
          </cell>
          <cell r="C29">
            <v>2</v>
          </cell>
          <cell r="D29">
            <v>3</v>
          </cell>
          <cell r="E29">
            <v>4</v>
          </cell>
          <cell r="F29">
            <v>5</v>
          </cell>
          <cell r="G29">
            <v>6</v>
          </cell>
        </row>
        <row r="30">
          <cell r="B30" t="str">
            <v>Camion Canasto</v>
          </cell>
          <cell r="C30">
            <v>1880.0373326579931</v>
          </cell>
          <cell r="D30">
            <v>5640.1119979739806</v>
          </cell>
          <cell r="E30">
            <v>11280.223995947961</v>
          </cell>
          <cell r="F30">
            <v>16920.335993921941</v>
          </cell>
          <cell r="G30">
            <v>26320.522657211903</v>
          </cell>
          <cell r="I30" t="str">
            <v>equipo</v>
          </cell>
          <cell r="J30" t="str">
            <v>costo/hora</v>
          </cell>
        </row>
        <row r="31">
          <cell r="B31" t="str">
            <v>Camion grua</v>
          </cell>
          <cell r="C31">
            <v>2552.4678247939646</v>
          </cell>
          <cell r="D31">
            <v>7657.4034743818947</v>
          </cell>
          <cell r="E31">
            <v>15314.806948763789</v>
          </cell>
          <cell r="F31">
            <v>22972.210423145687</v>
          </cell>
          <cell r="G31">
            <v>35734.549547115501</v>
          </cell>
          <cell r="I31" t="str">
            <v>Camion grua</v>
          </cell>
          <cell r="J31">
            <v>2265.6</v>
          </cell>
        </row>
        <row r="32">
          <cell r="B32" t="str">
            <v>Grua  hasta 17  ton</v>
          </cell>
          <cell r="C32">
            <v>4497.7576732640073</v>
          </cell>
          <cell r="D32">
            <v>13493.273019792021</v>
          </cell>
          <cell r="E32">
            <v>26986.546039584042</v>
          </cell>
          <cell r="F32">
            <v>40479.819059376066</v>
          </cell>
          <cell r="G32">
            <v>62968.607425696086</v>
          </cell>
          <cell r="I32" t="str">
            <v>Grua  hasta 17  ton</v>
          </cell>
          <cell r="J32">
            <v>4477.5</v>
          </cell>
        </row>
        <row r="33">
          <cell r="B33" t="str">
            <v>Grua 25 ton</v>
          </cell>
          <cell r="C33">
            <v>5823.4874514766616</v>
          </cell>
          <cell r="D33">
            <v>17470.462354429983</v>
          </cell>
          <cell r="E33">
            <v>34940.924708859966</v>
          </cell>
          <cell r="F33">
            <v>52411.387063289963</v>
          </cell>
          <cell r="G33">
            <v>81528.824320673259</v>
          </cell>
        </row>
        <row r="34">
          <cell r="B34" t="str">
            <v>Grua 50 ton</v>
          </cell>
          <cell r="C34">
            <v>5737.0379762943103</v>
          </cell>
          <cell r="D34">
            <v>17211.113928882929</v>
          </cell>
          <cell r="E34">
            <v>34422.227857765858</v>
          </cell>
          <cell r="F34">
            <v>51633.341786648794</v>
          </cell>
          <cell r="G34">
            <v>80318.531668120326</v>
          </cell>
        </row>
        <row r="35">
          <cell r="B35" t="str">
            <v>Grua 80 ton</v>
          </cell>
          <cell r="C35">
            <v>8108.5644822889863</v>
          </cell>
          <cell r="D35">
            <v>24325.693446866957</v>
          </cell>
          <cell r="E35">
            <v>48651.386893733914</v>
          </cell>
          <cell r="F35">
            <v>72977.080340600878</v>
          </cell>
          <cell r="G35">
            <v>113519.9027520458</v>
          </cell>
        </row>
        <row r="36">
          <cell r="B36" t="str">
            <v>Retroexcavadora</v>
          </cell>
          <cell r="C36">
            <v>3398.0959283729221</v>
          </cell>
          <cell r="D36">
            <v>10194.287785118768</v>
          </cell>
          <cell r="E36">
            <v>20388.575570237535</v>
          </cell>
          <cell r="F36">
            <v>30582.863355356298</v>
          </cell>
          <cell r="G36">
            <v>47573.342997220898</v>
          </cell>
        </row>
      </sheetData>
      <sheetData sheetId="7">
        <row r="598">
          <cell r="H598">
            <v>433352.53064999997</v>
          </cell>
        </row>
      </sheetData>
      <sheetData sheetId="8"/>
      <sheetData sheetId="9"/>
      <sheetData sheetId="10"/>
      <sheetData sheetId="11">
        <row r="4">
          <cell r="F4">
            <v>15.0214</v>
          </cell>
        </row>
      </sheetData>
      <sheetData sheetId="12">
        <row r="3">
          <cell r="H3">
            <v>0</v>
          </cell>
        </row>
      </sheetData>
      <sheetData sheetId="13">
        <row r="727">
          <cell r="L727" t="str">
            <v>Materiales a Instalar</v>
          </cell>
        </row>
      </sheetData>
      <sheetData sheetId="14"/>
      <sheetData sheetId="15"/>
      <sheetData sheetId="16">
        <row r="45">
          <cell r="F45">
            <v>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Inst. Postes LT 138 kv"/>
      <sheetName val="M.O. Inst. Torres LT 138 KV "/>
      <sheetName val="M.O.Inst.  P. Madera LT 138 KV"/>
      <sheetName val="Estructuras"/>
      <sheetName val="Transporte"/>
      <sheetName val="Resumen de costos"/>
      <sheetName val="Salario y Costo Equipos"/>
      <sheetName val="Resumen de Estructuras"/>
      <sheetName val="Fundaciones M.O"/>
      <sheetName val="Hoja1"/>
      <sheetName val="Personal y Equipos (brigada)"/>
      <sheetName val="elementos Estr. 69 kv"/>
      <sheetName val="estructuras tipo"/>
      <sheetName val="mat. necesarios"/>
      <sheetName val="Hoja2"/>
      <sheetName val="Hoja3"/>
      <sheetName val="Hoja4"/>
    </sheetNames>
    <sheetDataSet>
      <sheetData sheetId="0"/>
      <sheetData sheetId="1"/>
      <sheetData sheetId="2"/>
      <sheetData sheetId="3">
        <row r="2">
          <cell r="C2" t="str">
            <v>LT 138 KV Manzanillo cruce de Copey</v>
          </cell>
        </row>
      </sheetData>
      <sheetData sheetId="4">
        <row r="14">
          <cell r="D14">
            <v>300689.05835390813</v>
          </cell>
        </row>
      </sheetData>
      <sheetData sheetId="5"/>
      <sheetData sheetId="6">
        <row r="29">
          <cell r="B29" t="str">
            <v>Rodaje</v>
          </cell>
          <cell r="C29">
            <v>2</v>
          </cell>
          <cell r="D29">
            <v>3</v>
          </cell>
          <cell r="E29">
            <v>4</v>
          </cell>
          <cell r="F29">
            <v>5</v>
          </cell>
          <cell r="G29">
            <v>6</v>
          </cell>
        </row>
        <row r="30">
          <cell r="B30" t="str">
            <v>Camion Canasto</v>
          </cell>
          <cell r="C30">
            <v>1880.0373326579931</v>
          </cell>
          <cell r="D30">
            <v>5640.1119979739806</v>
          </cell>
          <cell r="E30">
            <v>11280.223995947961</v>
          </cell>
          <cell r="F30">
            <v>16920.335993921941</v>
          </cell>
          <cell r="G30">
            <v>26320.522657211903</v>
          </cell>
          <cell r="I30" t="str">
            <v>equipo</v>
          </cell>
          <cell r="J30" t="str">
            <v>costo/hora</v>
          </cell>
        </row>
        <row r="31">
          <cell r="B31" t="str">
            <v>Camion grua</v>
          </cell>
          <cell r="C31">
            <v>2552.4678247939646</v>
          </cell>
          <cell r="D31">
            <v>7657.4034743818947</v>
          </cell>
          <cell r="E31">
            <v>15314.806948763789</v>
          </cell>
          <cell r="F31">
            <v>22972.210423145687</v>
          </cell>
          <cell r="G31">
            <v>35734.549547115501</v>
          </cell>
          <cell r="I31" t="str">
            <v>Camion grua</v>
          </cell>
          <cell r="J31">
            <v>2265.6</v>
          </cell>
        </row>
        <row r="32">
          <cell r="B32" t="str">
            <v>Grua  hasta 17  ton</v>
          </cell>
          <cell r="C32">
            <v>4497.7576732640073</v>
          </cell>
          <cell r="D32">
            <v>13493.273019792021</v>
          </cell>
          <cell r="E32">
            <v>26986.546039584042</v>
          </cell>
          <cell r="F32">
            <v>40479.819059376066</v>
          </cell>
          <cell r="G32">
            <v>62968.607425696086</v>
          </cell>
          <cell r="I32" t="str">
            <v>Grua  hasta 17  ton</v>
          </cell>
          <cell r="J32">
            <v>4477.5</v>
          </cell>
        </row>
        <row r="33">
          <cell r="B33" t="str">
            <v>Grua 25 ton</v>
          </cell>
          <cell r="C33">
            <v>5823.4874514766616</v>
          </cell>
          <cell r="D33">
            <v>17470.462354429983</v>
          </cell>
          <cell r="E33">
            <v>34940.924708859966</v>
          </cell>
          <cell r="F33">
            <v>52411.387063289963</v>
          </cell>
          <cell r="G33">
            <v>81528.824320673259</v>
          </cell>
        </row>
        <row r="34">
          <cell r="B34" t="str">
            <v>Grua 50 ton</v>
          </cell>
          <cell r="C34">
            <v>5737.0379762943103</v>
          </cell>
          <cell r="D34">
            <v>17211.113928882929</v>
          </cell>
          <cell r="E34">
            <v>34422.227857765858</v>
          </cell>
          <cell r="F34">
            <v>51633.341786648794</v>
          </cell>
          <cell r="G34">
            <v>80318.531668120326</v>
          </cell>
        </row>
        <row r="35">
          <cell r="B35" t="str">
            <v>Grua 80 ton</v>
          </cell>
          <cell r="C35">
            <v>8108.5644822889863</v>
          </cell>
          <cell r="D35">
            <v>24325.693446866957</v>
          </cell>
          <cell r="E35">
            <v>48651.386893733914</v>
          </cell>
          <cell r="F35">
            <v>72977.080340600878</v>
          </cell>
          <cell r="G35">
            <v>113519.9027520458</v>
          </cell>
        </row>
        <row r="36">
          <cell r="B36" t="str">
            <v>Retroexcavadora</v>
          </cell>
          <cell r="C36">
            <v>3398.0959283729221</v>
          </cell>
          <cell r="D36">
            <v>10194.287785118768</v>
          </cell>
          <cell r="E36">
            <v>20388.575570237535</v>
          </cell>
          <cell r="F36">
            <v>30582.863355356298</v>
          </cell>
          <cell r="G36">
            <v>47573.342997220898</v>
          </cell>
        </row>
      </sheetData>
      <sheetData sheetId="7">
        <row r="598">
          <cell r="H598">
            <v>365386.58999999997</v>
          </cell>
        </row>
      </sheetData>
      <sheetData sheetId="8"/>
      <sheetData sheetId="9"/>
      <sheetData sheetId="10"/>
      <sheetData sheetId="11">
        <row r="4">
          <cell r="F4">
            <v>15.0214</v>
          </cell>
        </row>
      </sheetData>
      <sheetData sheetId="12">
        <row r="3">
          <cell r="H3">
            <v>0</v>
          </cell>
        </row>
      </sheetData>
      <sheetData sheetId="13">
        <row r="727">
          <cell r="L727" t="str">
            <v>Materiales a Instalar</v>
          </cell>
        </row>
      </sheetData>
      <sheetData sheetId="14"/>
      <sheetData sheetId="15"/>
      <sheetData sheetId="16">
        <row r="45">
          <cell r="F45">
            <v>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Inst. Postes LT 138 kv"/>
      <sheetName val="M.O. Inst. Torres LT 138 KV "/>
      <sheetName val="M.O.Inst.  P. Madera LT 138 KV"/>
      <sheetName val="Estructuras"/>
      <sheetName val="Transporte"/>
      <sheetName val="Resumen de costos"/>
      <sheetName val="Salario y Costo Equipos"/>
      <sheetName val="Resumen de Estructuras"/>
      <sheetName val="Fundaciones M.O"/>
      <sheetName val="Hoja1"/>
      <sheetName val="Personal y Equipos (brigada)"/>
      <sheetName val="elementos Estr. 69 kv"/>
      <sheetName val="estructuras tipo"/>
      <sheetName val="mat. necesarios"/>
      <sheetName val="Hoja2"/>
      <sheetName val="Hoja3"/>
      <sheetName val="Hoja4"/>
    </sheetNames>
    <sheetDataSet>
      <sheetData sheetId="0"/>
      <sheetData sheetId="1"/>
      <sheetData sheetId="2"/>
      <sheetData sheetId="3">
        <row r="2">
          <cell r="C2" t="str">
            <v xml:space="preserve"> LT 138 KV Canabacoa - Bonao II (derivacion SSEE Bonao)</v>
          </cell>
        </row>
      </sheetData>
      <sheetData sheetId="4">
        <row r="14">
          <cell r="D14">
            <v>1258928.8496039081</v>
          </cell>
        </row>
      </sheetData>
      <sheetData sheetId="5"/>
      <sheetData sheetId="6">
        <row r="29">
          <cell r="B29" t="str">
            <v>Rodaje</v>
          </cell>
          <cell r="C29">
            <v>2</v>
          </cell>
          <cell r="D29">
            <v>3</v>
          </cell>
          <cell r="E29">
            <v>4</v>
          </cell>
          <cell r="F29">
            <v>5</v>
          </cell>
          <cell r="G29">
            <v>6</v>
          </cell>
        </row>
        <row r="30">
          <cell r="B30" t="str">
            <v>Camion Canasto</v>
          </cell>
          <cell r="C30">
            <v>1880.0373326579931</v>
          </cell>
          <cell r="D30">
            <v>5640.1119979739806</v>
          </cell>
          <cell r="E30">
            <v>11280.223995947961</v>
          </cell>
          <cell r="F30">
            <v>16920.335993921941</v>
          </cell>
          <cell r="G30">
            <v>26320.522657211903</v>
          </cell>
          <cell r="I30" t="str">
            <v>equipo</v>
          </cell>
          <cell r="J30" t="str">
            <v>costo/hora</v>
          </cell>
        </row>
        <row r="31">
          <cell r="B31" t="str">
            <v>Camion grua</v>
          </cell>
          <cell r="C31">
            <v>2552.4678247939646</v>
          </cell>
          <cell r="D31">
            <v>7657.4034743818947</v>
          </cell>
          <cell r="E31">
            <v>15314.806948763789</v>
          </cell>
          <cell r="F31">
            <v>22972.210423145687</v>
          </cell>
          <cell r="G31">
            <v>35734.549547115501</v>
          </cell>
          <cell r="I31" t="str">
            <v>Camion grua</v>
          </cell>
          <cell r="J31">
            <v>2265.6</v>
          </cell>
        </row>
        <row r="32">
          <cell r="B32" t="str">
            <v>Grua  hasta 17  ton</v>
          </cell>
          <cell r="C32">
            <v>4557.7576732640073</v>
          </cell>
          <cell r="D32">
            <v>13673.273019792021</v>
          </cell>
          <cell r="E32">
            <v>27346.546039584042</v>
          </cell>
          <cell r="F32">
            <v>41019.819059376066</v>
          </cell>
          <cell r="G32">
            <v>63808.607425696086</v>
          </cell>
          <cell r="I32" t="str">
            <v>Grua  hasta 17  ton</v>
          </cell>
          <cell r="J32">
            <v>4549.5</v>
          </cell>
        </row>
        <row r="33">
          <cell r="B33" t="str">
            <v>Grua 25 ton</v>
          </cell>
          <cell r="C33">
            <v>5903.4874514766616</v>
          </cell>
          <cell r="D33">
            <v>17710.462354429983</v>
          </cell>
          <cell r="E33">
            <v>35420.924708859966</v>
          </cell>
          <cell r="F33">
            <v>53131.387063289963</v>
          </cell>
          <cell r="G33">
            <v>82648.824320673259</v>
          </cell>
        </row>
        <row r="34">
          <cell r="B34" t="str">
            <v>Grua 50 ton</v>
          </cell>
          <cell r="C34">
            <v>5737.0379762943103</v>
          </cell>
          <cell r="D34">
            <v>17211.113928882929</v>
          </cell>
          <cell r="E34">
            <v>34422.227857765858</v>
          </cell>
          <cell r="F34">
            <v>51633.341786648794</v>
          </cell>
          <cell r="G34">
            <v>80318.531668120326</v>
          </cell>
        </row>
        <row r="35">
          <cell r="B35" t="str">
            <v>Grua 80 ton</v>
          </cell>
          <cell r="C35">
            <v>8108.5644822889863</v>
          </cell>
          <cell r="D35">
            <v>24325.693446866957</v>
          </cell>
          <cell r="E35">
            <v>48651.386893733914</v>
          </cell>
          <cell r="F35">
            <v>72977.080340600878</v>
          </cell>
          <cell r="G35">
            <v>113519.9027520458</v>
          </cell>
        </row>
        <row r="36">
          <cell r="B36" t="str">
            <v>Retroexcavadora</v>
          </cell>
          <cell r="C36">
            <v>3398.0959283729221</v>
          </cell>
          <cell r="D36">
            <v>10194.287785118768</v>
          </cell>
          <cell r="E36">
            <v>20388.575570237535</v>
          </cell>
          <cell r="F36">
            <v>30582.863355356298</v>
          </cell>
          <cell r="G36">
            <v>47573.342997220898</v>
          </cell>
        </row>
      </sheetData>
      <sheetData sheetId="7">
        <row r="593">
          <cell r="H593" t="e">
            <v>#DIV/0!</v>
          </cell>
        </row>
      </sheetData>
      <sheetData sheetId="8"/>
      <sheetData sheetId="9"/>
      <sheetData sheetId="10"/>
      <sheetData sheetId="11">
        <row r="4">
          <cell r="F4">
            <v>15.0214</v>
          </cell>
        </row>
      </sheetData>
      <sheetData sheetId="12">
        <row r="3">
          <cell r="H3">
            <v>0</v>
          </cell>
        </row>
      </sheetData>
      <sheetData sheetId="13"/>
      <sheetData sheetId="14"/>
      <sheetData sheetId="15">
        <row r="37">
          <cell r="F37">
            <v>27954567.579999998</v>
          </cell>
        </row>
      </sheetData>
      <sheetData sheetId="16">
        <row r="45">
          <cell r="F45">
            <v>137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Inst. Postes LT 138 kv"/>
      <sheetName val="M.O. Inst. Torres LT 138 KV "/>
      <sheetName val="M.O.Inst.  P. Madera LT 138 KV"/>
      <sheetName val="Estructuras"/>
      <sheetName val="Transporte"/>
      <sheetName val="Resumen de costos"/>
      <sheetName val="Salario y Costo Equipos"/>
      <sheetName val="Resumen de Estructuras"/>
      <sheetName val="Fundaciones M.O"/>
      <sheetName val="Hoja1"/>
      <sheetName val="Personal y Equipos (brigada)"/>
      <sheetName val="elementos Estr. 69 kv"/>
      <sheetName val="estructuras tipo"/>
      <sheetName val="mat. necesarios"/>
      <sheetName val="Hoja2"/>
      <sheetName val="Hoja3"/>
      <sheetName val="Hoja4"/>
    </sheetNames>
    <sheetDataSet>
      <sheetData sheetId="0"/>
      <sheetData sheetId="1"/>
      <sheetData sheetId="2"/>
      <sheetData sheetId="3">
        <row r="4">
          <cell r="G4" t="str">
            <v>Instalacion de Linea    138 kv</v>
          </cell>
        </row>
      </sheetData>
      <sheetData sheetId="4"/>
      <sheetData sheetId="5"/>
      <sheetData sheetId="6">
        <row r="29">
          <cell r="B29" t="str">
            <v>Rodaje</v>
          </cell>
          <cell r="C29">
            <v>2</v>
          </cell>
          <cell r="D29">
            <v>3</v>
          </cell>
          <cell r="E29">
            <v>4</v>
          </cell>
          <cell r="F29">
            <v>5</v>
          </cell>
          <cell r="G29">
            <v>6</v>
          </cell>
        </row>
        <row r="30">
          <cell r="B30" t="str">
            <v>Camion Canasto</v>
          </cell>
          <cell r="C30">
            <v>1880.0373326579931</v>
          </cell>
          <cell r="D30">
            <v>5640.1119979739806</v>
          </cell>
          <cell r="E30">
            <v>11280.223995947961</v>
          </cell>
          <cell r="F30">
            <v>16920.335993921941</v>
          </cell>
          <cell r="G30">
            <v>26320.522657211903</v>
          </cell>
          <cell r="I30" t="str">
            <v>equipo</v>
          </cell>
          <cell r="J30" t="str">
            <v>costo/hora</v>
          </cell>
        </row>
        <row r="31">
          <cell r="B31" t="str">
            <v>Camion grua</v>
          </cell>
          <cell r="C31">
            <v>2552.4678247939646</v>
          </cell>
          <cell r="D31">
            <v>7657.4034743818947</v>
          </cell>
          <cell r="E31">
            <v>15314.806948763789</v>
          </cell>
          <cell r="F31">
            <v>22972.210423145687</v>
          </cell>
          <cell r="G31">
            <v>35734.549547115501</v>
          </cell>
          <cell r="I31" t="str">
            <v>Camion grua</v>
          </cell>
          <cell r="J31">
            <v>2265.6</v>
          </cell>
        </row>
        <row r="32">
          <cell r="B32" t="str">
            <v>Grua  hasta 17  ton</v>
          </cell>
          <cell r="C32">
            <v>4557.7576732640073</v>
          </cell>
          <cell r="D32">
            <v>13673.273019792021</v>
          </cell>
          <cell r="E32">
            <v>27346.546039584042</v>
          </cell>
          <cell r="F32">
            <v>41019.819059376066</v>
          </cell>
          <cell r="G32">
            <v>63808.607425696086</v>
          </cell>
          <cell r="I32" t="str">
            <v>Grua  hasta 17  ton</v>
          </cell>
          <cell r="J32">
            <v>4549.5</v>
          </cell>
        </row>
        <row r="33">
          <cell r="B33" t="str">
            <v>Grua 25 ton</v>
          </cell>
          <cell r="C33">
            <v>5903.4874514766616</v>
          </cell>
          <cell r="D33">
            <v>17710.462354429983</v>
          </cell>
          <cell r="E33">
            <v>35420.924708859966</v>
          </cell>
          <cell r="F33">
            <v>53131.387063289963</v>
          </cell>
          <cell r="G33">
            <v>82648.824320673259</v>
          </cell>
        </row>
        <row r="34">
          <cell r="B34" t="str">
            <v>Grua 50 ton</v>
          </cell>
          <cell r="C34">
            <v>5737.0379762943103</v>
          </cell>
          <cell r="D34">
            <v>17211.113928882929</v>
          </cell>
          <cell r="E34">
            <v>34422.227857765858</v>
          </cell>
          <cell r="F34">
            <v>51633.341786648794</v>
          </cell>
          <cell r="G34">
            <v>80318.531668120326</v>
          </cell>
        </row>
        <row r="35">
          <cell r="B35" t="str">
            <v>Grua 80 ton</v>
          </cell>
          <cell r="C35">
            <v>8108.5644822889863</v>
          </cell>
          <cell r="D35">
            <v>24325.693446866957</v>
          </cell>
          <cell r="E35">
            <v>48651.386893733914</v>
          </cell>
          <cell r="F35">
            <v>72977.080340600878</v>
          </cell>
          <cell r="G35">
            <v>113519.9027520458</v>
          </cell>
        </row>
        <row r="36">
          <cell r="B36" t="str">
            <v>Retroexcavadora</v>
          </cell>
          <cell r="C36">
            <v>3398.0959283729221</v>
          </cell>
          <cell r="D36">
            <v>10194.287785118768</v>
          </cell>
          <cell r="E36">
            <v>20388.575570237535</v>
          </cell>
          <cell r="F36">
            <v>30582.863355356298</v>
          </cell>
          <cell r="G36">
            <v>47573.342997220898</v>
          </cell>
        </row>
      </sheetData>
      <sheetData sheetId="7"/>
      <sheetData sheetId="8"/>
      <sheetData sheetId="9"/>
      <sheetData sheetId="10"/>
      <sheetData sheetId="11"/>
      <sheetData sheetId="12">
        <row r="32">
          <cell r="D32">
            <v>2</v>
          </cell>
        </row>
      </sheetData>
      <sheetData sheetId="13"/>
      <sheetData sheetId="14"/>
      <sheetData sheetId="15"/>
      <sheetData sheetId="16">
        <row r="45">
          <cell r="F45">
            <v>126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Inst. Postes LT 138 kv"/>
      <sheetName val="M.O. Inst. Torres LT 138 KV "/>
      <sheetName val="M.O.Inst.  P. Madera LT 138 KV"/>
      <sheetName val="Estructuras"/>
      <sheetName val="Transporte"/>
      <sheetName val="Resumen de costos"/>
      <sheetName val="Salario y Costo Equipos"/>
      <sheetName val="Resumen de Estructuras"/>
      <sheetName val="Fundaciones M.O"/>
      <sheetName val="Hoja1"/>
      <sheetName val="Personal y Equipos (brigada)"/>
      <sheetName val="elementos Estr. 69 kv"/>
      <sheetName val="estructuras tipo"/>
      <sheetName val="mat. necesarios"/>
      <sheetName val="Hoja2"/>
      <sheetName val="Hoja3"/>
      <sheetName val="Hoja4"/>
    </sheetNames>
    <sheetDataSet>
      <sheetData sheetId="0"/>
      <sheetData sheetId="1"/>
      <sheetData sheetId="2"/>
      <sheetData sheetId="3">
        <row r="2">
          <cell r="C2" t="str">
            <v xml:space="preserve"> LT 138 KV Canabacoa - Bonao II (derivacion SSEE Bonao)</v>
          </cell>
        </row>
      </sheetData>
      <sheetData sheetId="4">
        <row r="14">
          <cell r="D14">
            <v>86659.640240504945</v>
          </cell>
        </row>
      </sheetData>
      <sheetData sheetId="5"/>
      <sheetData sheetId="6">
        <row r="29">
          <cell r="B29" t="str">
            <v>Rodaje</v>
          </cell>
          <cell r="C29">
            <v>2</v>
          </cell>
          <cell r="D29">
            <v>3</v>
          </cell>
          <cell r="E29">
            <v>4</v>
          </cell>
          <cell r="F29">
            <v>5</v>
          </cell>
          <cell r="G29">
            <v>6</v>
          </cell>
        </row>
        <row r="30">
          <cell r="B30" t="str">
            <v>Camion Canasto</v>
          </cell>
          <cell r="C30">
            <v>1880.0373326579931</v>
          </cell>
          <cell r="D30">
            <v>5640.1119979739806</v>
          </cell>
          <cell r="E30">
            <v>11280.223995947961</v>
          </cell>
          <cell r="F30">
            <v>16920.335993921941</v>
          </cell>
          <cell r="G30">
            <v>26320.522657211903</v>
          </cell>
          <cell r="I30" t="str">
            <v>equipo</v>
          </cell>
          <cell r="J30" t="str">
            <v>costo/hora</v>
          </cell>
        </row>
        <row r="31">
          <cell r="B31" t="str">
            <v>Camion grua</v>
          </cell>
          <cell r="C31">
            <v>2552.4678247939646</v>
          </cell>
          <cell r="D31">
            <v>7657.4034743818947</v>
          </cell>
          <cell r="E31">
            <v>15314.806948763789</v>
          </cell>
          <cell r="F31">
            <v>22972.210423145687</v>
          </cell>
          <cell r="G31">
            <v>35734.549547115501</v>
          </cell>
          <cell r="I31" t="str">
            <v>Camion grua</v>
          </cell>
          <cell r="J31">
            <v>2265.6</v>
          </cell>
        </row>
        <row r="32">
          <cell r="B32" t="str">
            <v>Grua  hasta 17  ton</v>
          </cell>
          <cell r="C32">
            <v>4557.7576732640073</v>
          </cell>
          <cell r="D32">
            <v>13673.273019792021</v>
          </cell>
          <cell r="E32">
            <v>27346.546039584042</v>
          </cell>
          <cell r="F32">
            <v>41019.819059376066</v>
          </cell>
          <cell r="G32">
            <v>63808.607425696086</v>
          </cell>
          <cell r="I32" t="str">
            <v>Grua  hasta 17  ton</v>
          </cell>
          <cell r="J32">
            <v>4549.5</v>
          </cell>
        </row>
        <row r="33">
          <cell r="B33" t="str">
            <v>Grua 25 ton</v>
          </cell>
          <cell r="C33">
            <v>5903.4874514766616</v>
          </cell>
          <cell r="D33">
            <v>17710.462354429983</v>
          </cell>
          <cell r="E33">
            <v>35420.924708859966</v>
          </cell>
          <cell r="F33">
            <v>53131.387063289963</v>
          </cell>
          <cell r="G33">
            <v>82648.824320673259</v>
          </cell>
        </row>
        <row r="34">
          <cell r="B34" t="str">
            <v>Grua 50 ton</v>
          </cell>
          <cell r="C34">
            <v>5737.0379762943103</v>
          </cell>
          <cell r="D34">
            <v>17211.113928882929</v>
          </cell>
          <cell r="E34">
            <v>34422.227857765858</v>
          </cell>
          <cell r="F34">
            <v>51633.341786648794</v>
          </cell>
          <cell r="G34">
            <v>80318.531668120326</v>
          </cell>
        </row>
        <row r="35">
          <cell r="B35" t="str">
            <v>Grua 80 ton</v>
          </cell>
          <cell r="C35">
            <v>8108.5644822889863</v>
          </cell>
          <cell r="D35">
            <v>24325.693446866957</v>
          </cell>
          <cell r="E35">
            <v>48651.386893733914</v>
          </cell>
          <cell r="F35">
            <v>72977.080340600878</v>
          </cell>
          <cell r="G35">
            <v>113519.9027520458</v>
          </cell>
        </row>
        <row r="36">
          <cell r="B36" t="str">
            <v>Retroexcavadora</v>
          </cell>
          <cell r="C36">
            <v>3398.0959283729221</v>
          </cell>
          <cell r="D36">
            <v>10194.287785118768</v>
          </cell>
          <cell r="E36">
            <v>20388.575570237535</v>
          </cell>
          <cell r="F36">
            <v>30582.863355356298</v>
          </cell>
          <cell r="G36">
            <v>47573.342997220898</v>
          </cell>
        </row>
      </sheetData>
      <sheetData sheetId="7">
        <row r="593">
          <cell r="H593" t="e">
            <v>#DIV/0!</v>
          </cell>
        </row>
      </sheetData>
      <sheetData sheetId="8"/>
      <sheetData sheetId="9"/>
      <sheetData sheetId="10"/>
      <sheetData sheetId="11">
        <row r="4">
          <cell r="F4">
            <v>15.0214</v>
          </cell>
        </row>
      </sheetData>
      <sheetData sheetId="12">
        <row r="3">
          <cell r="H3">
            <v>0</v>
          </cell>
        </row>
      </sheetData>
      <sheetData sheetId="13">
        <row r="11">
          <cell r="F11">
            <v>12.35</v>
          </cell>
        </row>
      </sheetData>
      <sheetData sheetId="14"/>
      <sheetData sheetId="15">
        <row r="37">
          <cell r="F37">
            <v>27954567.579999998</v>
          </cell>
        </row>
      </sheetData>
      <sheetData sheetId="16">
        <row r="45">
          <cell r="F45">
            <v>22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Inst. Postes LT 138 kv"/>
      <sheetName val="M.O. Inst. Torres LT 138 KV "/>
      <sheetName val="M.O.Inst.  P. Madera LT 138 KV"/>
      <sheetName val="Estructuras"/>
      <sheetName val="Transporte"/>
      <sheetName val="Resumen de costos"/>
      <sheetName val="Salario y Costo Equipos"/>
      <sheetName val="Resumen de Estructuras"/>
      <sheetName val="Fundaciones M.O"/>
      <sheetName val="Hoja1"/>
      <sheetName val="Personal y Equipos (brigada)"/>
      <sheetName val="elementos Estr. 69 kv"/>
      <sheetName val="estructuras tipo"/>
      <sheetName val="mat. necesarios"/>
      <sheetName val="Hoja2"/>
      <sheetName val="Hoja3"/>
      <sheetName val="Hoja4"/>
    </sheetNames>
    <sheetDataSet>
      <sheetData sheetId="0"/>
      <sheetData sheetId="1"/>
      <sheetData sheetId="2"/>
      <sheetData sheetId="3">
        <row r="2">
          <cell r="C2" t="str">
            <v xml:space="preserve"> LT 138 KV Canabacoa - Bonao II (derivacion SSEE Bonao)</v>
          </cell>
        </row>
      </sheetData>
      <sheetData sheetId="4">
        <row r="14">
          <cell r="D14">
            <v>574855.58210390818</v>
          </cell>
        </row>
      </sheetData>
      <sheetData sheetId="5"/>
      <sheetData sheetId="6">
        <row r="29">
          <cell r="B29" t="str">
            <v>Rodaje</v>
          </cell>
          <cell r="C29">
            <v>2</v>
          </cell>
          <cell r="D29">
            <v>3</v>
          </cell>
          <cell r="E29">
            <v>4</v>
          </cell>
          <cell r="F29">
            <v>5</v>
          </cell>
          <cell r="G29">
            <v>6</v>
          </cell>
        </row>
        <row r="30">
          <cell r="B30" t="str">
            <v>Camion Canasto</v>
          </cell>
          <cell r="C30">
            <v>1880.0373326579931</v>
          </cell>
          <cell r="D30">
            <v>5640.1119979739806</v>
          </cell>
          <cell r="E30">
            <v>11280.223995947961</v>
          </cell>
          <cell r="F30">
            <v>16920.335993921941</v>
          </cell>
          <cell r="G30">
            <v>26320.522657211903</v>
          </cell>
          <cell r="I30" t="str">
            <v>equipo</v>
          </cell>
          <cell r="J30" t="str">
            <v>costo/hora</v>
          </cell>
        </row>
        <row r="31">
          <cell r="B31" t="str">
            <v>Camion grua</v>
          </cell>
          <cell r="C31">
            <v>2552.4678247939646</v>
          </cell>
          <cell r="D31">
            <v>7657.4034743818947</v>
          </cell>
          <cell r="E31">
            <v>15314.806948763789</v>
          </cell>
          <cell r="F31">
            <v>22972.210423145687</v>
          </cell>
          <cell r="G31">
            <v>35734.549547115501</v>
          </cell>
          <cell r="I31" t="str">
            <v>Camion grua</v>
          </cell>
          <cell r="J31">
            <v>2265.6</v>
          </cell>
        </row>
        <row r="32">
          <cell r="B32" t="str">
            <v>Grua  hasta 17  ton</v>
          </cell>
          <cell r="C32">
            <v>4557.7576732640073</v>
          </cell>
          <cell r="D32">
            <v>13673.273019792021</v>
          </cell>
          <cell r="E32">
            <v>27346.546039584042</v>
          </cell>
          <cell r="F32">
            <v>41019.819059376066</v>
          </cell>
          <cell r="G32">
            <v>63808.607425696086</v>
          </cell>
          <cell r="I32" t="str">
            <v>Grua  hasta 17  ton</v>
          </cell>
          <cell r="J32">
            <v>4549.5</v>
          </cell>
        </row>
        <row r="33">
          <cell r="B33" t="str">
            <v>Grua 25 ton</v>
          </cell>
          <cell r="C33">
            <v>5903.4874514766616</v>
          </cell>
          <cell r="D33">
            <v>17710.462354429983</v>
          </cell>
          <cell r="E33">
            <v>35420.924708859966</v>
          </cell>
          <cell r="F33">
            <v>53131.387063289963</v>
          </cell>
          <cell r="G33">
            <v>82648.824320673259</v>
          </cell>
        </row>
        <row r="34">
          <cell r="B34" t="str">
            <v>Grua 50 ton</v>
          </cell>
          <cell r="C34">
            <v>5737.0379762943103</v>
          </cell>
          <cell r="D34">
            <v>17211.113928882929</v>
          </cell>
          <cell r="E34">
            <v>34422.227857765858</v>
          </cell>
          <cell r="F34">
            <v>51633.341786648794</v>
          </cell>
          <cell r="G34">
            <v>80318.531668120326</v>
          </cell>
        </row>
        <row r="35">
          <cell r="B35" t="str">
            <v>Grua 80 ton</v>
          </cell>
          <cell r="C35">
            <v>8108.5644822889863</v>
          </cell>
          <cell r="D35">
            <v>24325.693446866957</v>
          </cell>
          <cell r="E35">
            <v>48651.386893733914</v>
          </cell>
          <cell r="F35">
            <v>72977.080340600878</v>
          </cell>
          <cell r="G35">
            <v>113519.9027520458</v>
          </cell>
        </row>
        <row r="36">
          <cell r="B36" t="str">
            <v>Retroexcavadora</v>
          </cell>
          <cell r="C36">
            <v>3398.0959283729221</v>
          </cell>
          <cell r="D36">
            <v>10194.287785118768</v>
          </cell>
          <cell r="E36">
            <v>20388.575570237535</v>
          </cell>
          <cell r="F36">
            <v>30582.863355356298</v>
          </cell>
          <cell r="G36">
            <v>47573.342997220898</v>
          </cell>
        </row>
      </sheetData>
      <sheetData sheetId="7">
        <row r="593">
          <cell r="H593" t="e">
            <v>#DIV/0!</v>
          </cell>
        </row>
      </sheetData>
      <sheetData sheetId="8"/>
      <sheetData sheetId="9"/>
      <sheetData sheetId="10"/>
      <sheetData sheetId="11">
        <row r="4">
          <cell r="F4">
            <v>15.0214</v>
          </cell>
        </row>
      </sheetData>
      <sheetData sheetId="12">
        <row r="3">
          <cell r="H3">
            <v>0</v>
          </cell>
        </row>
      </sheetData>
      <sheetData sheetId="13"/>
      <sheetData sheetId="14"/>
      <sheetData sheetId="15">
        <row r="37">
          <cell r="F37">
            <v>27954567.579999998</v>
          </cell>
        </row>
      </sheetData>
      <sheetData sheetId="16">
        <row r="45">
          <cell r="F45">
            <v>57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Ptes. LT 138 kv"/>
      <sheetName val="M.O.T LT 138 KV"/>
      <sheetName val="Postes de Madera"/>
      <sheetName val="Estructuras"/>
      <sheetName val="Transporte"/>
      <sheetName val="Relacion de Personal y equipos"/>
      <sheetName val="Salarios y Equipos"/>
      <sheetName val="Resumen de Estructuras"/>
      <sheetName val="Resumen costos"/>
    </sheetNames>
    <sheetDataSet>
      <sheetData sheetId="0" refreshError="1"/>
      <sheetData sheetId="1" refreshError="1"/>
      <sheetData sheetId="2" refreshError="1"/>
      <sheetData sheetId="3">
        <row r="30">
          <cell r="J30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808"/>
  </sheetPr>
  <dimension ref="A1:O49"/>
  <sheetViews>
    <sheetView view="pageBreakPreview" zoomScale="70" zoomScaleNormal="70" zoomScaleSheetLayoutView="70" workbookViewId="0">
      <selection activeCell="C22" sqref="C22"/>
    </sheetView>
  </sheetViews>
  <sheetFormatPr baseColWidth="10" defaultColWidth="11.42578125" defaultRowHeight="15" x14ac:dyDescent="0.25"/>
  <cols>
    <col min="1" max="1" width="6.28515625" style="1" customWidth="1"/>
    <col min="2" max="2" width="13.140625" style="1" customWidth="1"/>
    <col min="3" max="3" width="85.5703125" style="1" customWidth="1"/>
    <col min="4" max="4" width="14.42578125" style="1" customWidth="1"/>
    <col min="5" max="5" width="10.140625" style="1" customWidth="1"/>
    <col min="6" max="6" width="19.42578125" style="1" customWidth="1"/>
    <col min="7" max="7" width="18" style="1" customWidth="1"/>
    <col min="8" max="8" width="20.5703125" style="1" customWidth="1"/>
    <col min="9" max="9" width="21" style="1" customWidth="1"/>
    <col min="10" max="11" width="23.140625" style="1" customWidth="1"/>
    <col min="12" max="12" width="22.28515625" style="1" customWidth="1"/>
    <col min="13" max="13" width="25.28515625" style="1" customWidth="1"/>
    <col min="14" max="14" width="23.5703125" style="1" customWidth="1"/>
    <col min="15" max="15" width="18.28515625" style="1" bestFit="1" customWidth="1"/>
    <col min="16" max="16384" width="11.42578125" style="1"/>
  </cols>
  <sheetData>
    <row r="1" spans="1:15" ht="18.75" customHeight="1" x14ac:dyDescent="0.25">
      <c r="A1" s="2"/>
    </row>
    <row r="2" spans="1:15" ht="18.75" customHeight="1" x14ac:dyDescent="0.3">
      <c r="A2" s="2"/>
      <c r="C2" s="172" t="s">
        <v>155</v>
      </c>
      <c r="D2" s="172"/>
      <c r="E2" s="172"/>
      <c r="F2" s="172"/>
      <c r="G2" s="172"/>
    </row>
    <row r="3" spans="1:15" ht="18.75" customHeight="1" x14ac:dyDescent="0.25">
      <c r="A3" s="2"/>
      <c r="C3" s="173" t="s">
        <v>156</v>
      </c>
      <c r="D3" s="173"/>
      <c r="E3" s="173"/>
      <c r="F3" s="173"/>
      <c r="G3" s="173"/>
    </row>
    <row r="4" spans="1:15" ht="18.75" customHeight="1" x14ac:dyDescent="0.25">
      <c r="A4" s="2"/>
    </row>
    <row r="5" spans="1:15" ht="18.75" customHeight="1" x14ac:dyDescent="0.25">
      <c r="A5" s="2"/>
    </row>
    <row r="6" spans="1:15" ht="15.75" x14ac:dyDescent="0.25">
      <c r="B6" s="18"/>
      <c r="C6" s="19" t="s">
        <v>83</v>
      </c>
      <c r="D6" s="20"/>
      <c r="E6" s="20"/>
      <c r="F6" s="162" t="s">
        <v>106</v>
      </c>
      <c r="G6" s="163"/>
      <c r="H6" s="163"/>
      <c r="I6" s="163"/>
      <c r="J6" s="163"/>
      <c r="K6" s="163"/>
      <c r="L6" s="163"/>
      <c r="M6" s="163"/>
      <c r="N6" s="164"/>
    </row>
    <row r="7" spans="1:15" ht="15.75" x14ac:dyDescent="0.25">
      <c r="B7" s="18"/>
      <c r="C7" s="19" t="s">
        <v>84</v>
      </c>
      <c r="D7" s="20"/>
      <c r="E7" s="20"/>
      <c r="F7" s="165"/>
      <c r="G7" s="166"/>
      <c r="H7" s="166"/>
      <c r="I7" s="21"/>
      <c r="J7" s="21"/>
      <c r="K7" s="88"/>
      <c r="L7" s="22"/>
      <c r="M7" s="22"/>
      <c r="N7" s="23"/>
    </row>
    <row r="8" spans="1:15" ht="38.25" customHeight="1" x14ac:dyDescent="0.25">
      <c r="B8" s="161" t="s">
        <v>108</v>
      </c>
      <c r="C8" s="161"/>
      <c r="D8" s="161"/>
      <c r="E8" s="20"/>
      <c r="F8" s="167" t="s">
        <v>85</v>
      </c>
      <c r="G8" s="168"/>
      <c r="H8" s="168"/>
      <c r="I8" s="168"/>
      <c r="J8" s="168"/>
      <c r="K8" s="168"/>
      <c r="L8" s="168"/>
      <c r="M8" s="168"/>
      <c r="N8" s="169"/>
    </row>
    <row r="9" spans="1:15" ht="15.75" x14ac:dyDescent="0.25">
      <c r="B9" s="18"/>
      <c r="C9" s="22"/>
      <c r="D9" s="24"/>
      <c r="E9" s="24"/>
      <c r="F9" s="170"/>
      <c r="G9" s="171"/>
      <c r="H9" s="171"/>
      <c r="I9" s="25"/>
      <c r="J9" s="26"/>
      <c r="K9" s="26"/>
      <c r="L9" s="22"/>
      <c r="M9" s="22"/>
      <c r="N9" s="91"/>
    </row>
    <row r="10" spans="1:15" ht="15.75" x14ac:dyDescent="0.25">
      <c r="B10" s="174" t="s">
        <v>86</v>
      </c>
      <c r="C10" s="177" t="s">
        <v>87</v>
      </c>
      <c r="D10" s="27"/>
      <c r="E10" s="28"/>
      <c r="F10" s="29"/>
      <c r="G10" s="30"/>
      <c r="H10" s="155" t="s">
        <v>88</v>
      </c>
      <c r="I10" s="156"/>
      <c r="J10" s="156"/>
      <c r="K10" s="157"/>
      <c r="L10" s="155" t="s">
        <v>89</v>
      </c>
      <c r="M10" s="156"/>
      <c r="N10" s="156"/>
      <c r="O10" s="157"/>
    </row>
    <row r="11" spans="1:15" ht="15.75" x14ac:dyDescent="0.25">
      <c r="B11" s="175"/>
      <c r="C11" s="178"/>
      <c r="D11" s="31"/>
      <c r="E11" s="32"/>
      <c r="F11" s="33"/>
      <c r="G11" s="34"/>
      <c r="H11" s="158"/>
      <c r="I11" s="159"/>
      <c r="J11" s="159"/>
      <c r="K11" s="160"/>
      <c r="L11" s="158"/>
      <c r="M11" s="159"/>
      <c r="N11" s="159"/>
      <c r="O11" s="160"/>
    </row>
    <row r="12" spans="1:15" ht="31.5" x14ac:dyDescent="0.25">
      <c r="B12" s="175"/>
      <c r="C12" s="178"/>
      <c r="D12" s="180" t="s">
        <v>90</v>
      </c>
      <c r="E12" s="181"/>
      <c r="F12" s="36" t="s">
        <v>91</v>
      </c>
      <c r="G12" s="37" t="s">
        <v>92</v>
      </c>
      <c r="H12" s="38" t="s">
        <v>93</v>
      </c>
      <c r="I12" s="39" t="s">
        <v>94</v>
      </c>
      <c r="J12" s="39" t="s">
        <v>95</v>
      </c>
      <c r="K12" s="86" t="s">
        <v>123</v>
      </c>
      <c r="L12" s="39" t="s">
        <v>96</v>
      </c>
      <c r="M12" s="39" t="s">
        <v>94</v>
      </c>
      <c r="N12" s="39" t="s">
        <v>95</v>
      </c>
      <c r="O12" s="86" t="s">
        <v>123</v>
      </c>
    </row>
    <row r="13" spans="1:15" ht="15.75" x14ac:dyDescent="0.25">
      <c r="B13" s="176"/>
      <c r="C13" s="179"/>
      <c r="D13" s="182" t="s">
        <v>97</v>
      </c>
      <c r="E13" s="183"/>
      <c r="F13" s="40"/>
      <c r="G13" s="41"/>
      <c r="H13" s="42" t="s">
        <v>98</v>
      </c>
      <c r="I13" s="43" t="s">
        <v>99</v>
      </c>
      <c r="J13" s="42" t="s">
        <v>100</v>
      </c>
      <c r="K13" s="42" t="s">
        <v>122</v>
      </c>
      <c r="L13" s="44" t="s">
        <v>101</v>
      </c>
      <c r="M13" s="44" t="s">
        <v>102</v>
      </c>
      <c r="N13" s="45" t="s">
        <v>103</v>
      </c>
      <c r="O13" s="42" t="s">
        <v>124</v>
      </c>
    </row>
    <row r="14" spans="1:15" ht="15.75" x14ac:dyDescent="0.25">
      <c r="B14" s="46">
        <v>1</v>
      </c>
      <c r="C14" s="70" t="s">
        <v>104</v>
      </c>
      <c r="D14" s="47"/>
      <c r="E14" s="22"/>
      <c r="F14" s="48"/>
      <c r="G14" s="49"/>
      <c r="H14" s="48"/>
      <c r="I14" s="50"/>
      <c r="J14" s="51"/>
      <c r="K14" s="87"/>
      <c r="L14" s="52"/>
      <c r="M14" s="53"/>
      <c r="N14" s="54"/>
      <c r="O14" s="89"/>
    </row>
    <row r="15" spans="1:15" ht="15.75" x14ac:dyDescent="0.25">
      <c r="B15" s="55">
        <v>1.1000000000000001</v>
      </c>
      <c r="C15" s="3" t="s">
        <v>2</v>
      </c>
      <c r="D15" s="69">
        <f>+ROUND(117*3%+117,0)</f>
        <v>121</v>
      </c>
      <c r="E15" s="149" t="s">
        <v>59</v>
      </c>
      <c r="F15" s="57" t="s">
        <v>105</v>
      </c>
      <c r="G15" s="57" t="s">
        <v>105</v>
      </c>
      <c r="H15" s="48"/>
      <c r="I15" s="50"/>
      <c r="J15" s="51"/>
      <c r="K15" s="87"/>
      <c r="L15" s="52"/>
      <c r="M15" s="53"/>
      <c r="N15" s="54"/>
      <c r="O15" s="10"/>
    </row>
    <row r="16" spans="1:15" ht="15.75" x14ac:dyDescent="0.25">
      <c r="B16" s="55">
        <v>1.3</v>
      </c>
      <c r="C16" s="3" t="s">
        <v>13</v>
      </c>
      <c r="D16" s="150">
        <v>39.65</v>
      </c>
      <c r="E16" s="149" t="s">
        <v>61</v>
      </c>
      <c r="F16" s="57" t="s">
        <v>105</v>
      </c>
      <c r="G16" s="57" t="s">
        <v>105</v>
      </c>
      <c r="H16" s="48"/>
      <c r="I16" s="50"/>
      <c r="J16" s="51"/>
      <c r="K16" s="87"/>
      <c r="L16" s="52"/>
      <c r="M16" s="53"/>
      <c r="N16" s="54"/>
      <c r="O16" s="10"/>
    </row>
    <row r="17" spans="2:15" ht="15.75" x14ac:dyDescent="0.25">
      <c r="B17" s="55">
        <v>1.4</v>
      </c>
      <c r="C17" s="3" t="s">
        <v>15</v>
      </c>
      <c r="D17" s="69">
        <v>10</v>
      </c>
      <c r="E17" s="149" t="s">
        <v>59</v>
      </c>
      <c r="F17" s="57" t="s">
        <v>105</v>
      </c>
      <c r="G17" s="57" t="s">
        <v>105</v>
      </c>
      <c r="H17" s="58"/>
      <c r="I17" s="49"/>
      <c r="J17" s="51"/>
      <c r="K17" s="87"/>
      <c r="L17" s="52"/>
      <c r="M17" s="53"/>
      <c r="N17" s="54"/>
      <c r="O17" s="10"/>
    </row>
    <row r="18" spans="2:15" ht="15.75" x14ac:dyDescent="0.25">
      <c r="B18" s="55">
        <v>1.5</v>
      </c>
      <c r="C18" s="3" t="s">
        <v>17</v>
      </c>
      <c r="D18" s="69">
        <v>61</v>
      </c>
      <c r="E18" s="149" t="s">
        <v>59</v>
      </c>
      <c r="F18" s="57" t="s">
        <v>105</v>
      </c>
      <c r="G18" s="57" t="s">
        <v>105</v>
      </c>
      <c r="H18" s="58"/>
      <c r="I18" s="49"/>
      <c r="J18" s="51"/>
      <c r="K18" s="87"/>
      <c r="L18" s="52"/>
      <c r="M18" s="53"/>
      <c r="N18" s="54"/>
      <c r="O18" s="10"/>
    </row>
    <row r="19" spans="2:15" ht="15.75" x14ac:dyDescent="0.25">
      <c r="B19" s="55">
        <v>1.6</v>
      </c>
      <c r="C19" s="3" t="s">
        <v>18</v>
      </c>
      <c r="D19" s="73">
        <v>126</v>
      </c>
      <c r="E19" s="149" t="s">
        <v>59</v>
      </c>
      <c r="F19" s="57" t="s">
        <v>105</v>
      </c>
      <c r="G19" s="57" t="s">
        <v>105</v>
      </c>
      <c r="H19" s="58"/>
      <c r="I19" s="49"/>
      <c r="J19" s="51"/>
      <c r="K19" s="87"/>
      <c r="L19" s="52"/>
      <c r="M19" s="53"/>
      <c r="N19" s="54"/>
      <c r="O19" s="10"/>
    </row>
    <row r="20" spans="2:15" ht="15.75" x14ac:dyDescent="0.25">
      <c r="B20" s="55">
        <v>1.7</v>
      </c>
      <c r="C20" s="3" t="s">
        <v>110</v>
      </c>
      <c r="D20" s="69">
        <v>10</v>
      </c>
      <c r="E20" s="149" t="s">
        <v>59</v>
      </c>
      <c r="F20" s="57" t="s">
        <v>105</v>
      </c>
      <c r="G20" s="57" t="s">
        <v>105</v>
      </c>
      <c r="H20" s="58"/>
      <c r="I20" s="49"/>
      <c r="J20" s="51"/>
      <c r="K20" s="87"/>
      <c r="L20" s="52"/>
      <c r="M20" s="53"/>
      <c r="N20" s="54"/>
      <c r="O20" s="10"/>
    </row>
    <row r="21" spans="2:15" ht="15.75" x14ac:dyDescent="0.25">
      <c r="B21" s="55">
        <v>1.8</v>
      </c>
      <c r="C21" s="3" t="s">
        <v>22</v>
      </c>
      <c r="D21" s="69">
        <v>66</v>
      </c>
      <c r="E21" s="149" t="s">
        <v>59</v>
      </c>
      <c r="F21" s="57" t="s">
        <v>105</v>
      </c>
      <c r="G21" s="57" t="s">
        <v>105</v>
      </c>
      <c r="H21" s="58"/>
      <c r="I21" s="49"/>
      <c r="J21" s="51"/>
      <c r="K21" s="87"/>
      <c r="L21" s="52"/>
      <c r="M21" s="53"/>
      <c r="N21" s="54"/>
      <c r="O21" s="10"/>
    </row>
    <row r="22" spans="2:15" ht="15.75" x14ac:dyDescent="0.25">
      <c r="B22" s="55">
        <v>1.9</v>
      </c>
      <c r="C22" s="3" t="s">
        <v>26</v>
      </c>
      <c r="D22" s="69">
        <v>61</v>
      </c>
      <c r="E22" s="149" t="s">
        <v>59</v>
      </c>
      <c r="F22" s="57" t="s">
        <v>105</v>
      </c>
      <c r="G22" s="57" t="s">
        <v>105</v>
      </c>
      <c r="H22" s="58"/>
      <c r="I22" s="49"/>
      <c r="J22" s="51"/>
      <c r="K22" s="87"/>
      <c r="L22" s="52"/>
      <c r="M22" s="53"/>
      <c r="N22" s="54"/>
      <c r="O22" s="10"/>
    </row>
    <row r="23" spans="2:15" ht="15.75" x14ac:dyDescent="0.25">
      <c r="B23" s="59">
        <v>1.1000000000000001</v>
      </c>
      <c r="C23" s="3" t="s">
        <v>28</v>
      </c>
      <c r="D23" s="69">
        <v>270</v>
      </c>
      <c r="E23" s="149" t="s">
        <v>59</v>
      </c>
      <c r="F23" s="57" t="s">
        <v>105</v>
      </c>
      <c r="G23" s="57" t="s">
        <v>105</v>
      </c>
      <c r="H23" s="58"/>
      <c r="I23" s="49"/>
      <c r="J23" s="51"/>
      <c r="K23" s="87"/>
      <c r="L23" s="52"/>
      <c r="M23" s="53"/>
      <c r="N23" s="54"/>
      <c r="O23" s="10"/>
    </row>
    <row r="24" spans="2:15" ht="15.75" x14ac:dyDescent="0.25">
      <c r="B24" s="59">
        <v>1.1100000000000001</v>
      </c>
      <c r="C24" s="3" t="s">
        <v>30</v>
      </c>
      <c r="D24" s="69">
        <v>112</v>
      </c>
      <c r="E24" s="149" t="s">
        <v>59</v>
      </c>
      <c r="F24" s="57" t="s">
        <v>105</v>
      </c>
      <c r="G24" s="57" t="s">
        <v>105</v>
      </c>
      <c r="H24" s="58"/>
      <c r="I24" s="49"/>
      <c r="J24" s="51"/>
      <c r="K24" s="87"/>
      <c r="L24" s="52"/>
      <c r="M24" s="53"/>
      <c r="N24" s="54"/>
      <c r="O24" s="10"/>
    </row>
    <row r="25" spans="2:15" ht="15.75" x14ac:dyDescent="0.25">
      <c r="B25" s="55">
        <v>1.1200000000000001</v>
      </c>
      <c r="C25" s="4" t="s">
        <v>38</v>
      </c>
      <c r="D25" s="69">
        <v>320</v>
      </c>
      <c r="E25" s="149" t="s">
        <v>59</v>
      </c>
      <c r="F25" s="57" t="s">
        <v>105</v>
      </c>
      <c r="G25" s="57" t="s">
        <v>105</v>
      </c>
      <c r="H25" s="58"/>
      <c r="I25" s="49"/>
      <c r="J25" s="51"/>
      <c r="K25" s="87"/>
      <c r="L25" s="52"/>
      <c r="M25" s="53"/>
      <c r="N25" s="54"/>
      <c r="O25" s="10"/>
    </row>
    <row r="26" spans="2:15" ht="15.75" x14ac:dyDescent="0.25">
      <c r="B26" s="59">
        <v>1.1299999999999999</v>
      </c>
      <c r="C26" s="4" t="s">
        <v>39</v>
      </c>
      <c r="D26" s="69">
        <v>20</v>
      </c>
      <c r="E26" s="149" t="s">
        <v>59</v>
      </c>
      <c r="F26" s="57" t="s">
        <v>105</v>
      </c>
      <c r="G26" s="57" t="s">
        <v>105</v>
      </c>
      <c r="H26" s="58"/>
      <c r="I26" s="49"/>
      <c r="J26" s="51"/>
      <c r="K26" s="87"/>
      <c r="L26" s="52"/>
      <c r="M26" s="53"/>
      <c r="N26" s="54"/>
      <c r="O26" s="10"/>
    </row>
    <row r="27" spans="2:15" ht="15.75" x14ac:dyDescent="0.25">
      <c r="B27" s="55">
        <v>1.1399999999999999</v>
      </c>
      <c r="C27" s="4" t="s">
        <v>41</v>
      </c>
      <c r="D27" s="69">
        <v>94</v>
      </c>
      <c r="E27" s="149" t="s">
        <v>59</v>
      </c>
      <c r="F27" s="57" t="s">
        <v>105</v>
      </c>
      <c r="G27" s="57" t="s">
        <v>105</v>
      </c>
      <c r="H27" s="58"/>
      <c r="I27" s="49"/>
      <c r="J27" s="51"/>
      <c r="K27" s="87"/>
      <c r="L27" s="52"/>
      <c r="M27" s="53"/>
      <c r="N27" s="54"/>
      <c r="O27" s="10"/>
    </row>
    <row r="28" spans="2:15" ht="15.75" x14ac:dyDescent="0.25">
      <c r="B28" s="59">
        <v>1.1499999999999999</v>
      </c>
      <c r="C28" s="4" t="s">
        <v>42</v>
      </c>
      <c r="D28" s="69">
        <v>18</v>
      </c>
      <c r="E28" s="149" t="s">
        <v>59</v>
      </c>
      <c r="F28" s="57" t="s">
        <v>105</v>
      </c>
      <c r="G28" s="57" t="s">
        <v>105</v>
      </c>
      <c r="H28" s="58"/>
      <c r="I28" s="49"/>
      <c r="J28" s="51"/>
      <c r="K28" s="87"/>
      <c r="L28" s="52"/>
      <c r="M28" s="53"/>
      <c r="N28" s="54"/>
      <c r="O28" s="10"/>
    </row>
    <row r="29" spans="2:15" ht="15.75" x14ac:dyDescent="0.25">
      <c r="B29" s="55">
        <v>1.1599999999999999</v>
      </c>
      <c r="C29" s="3" t="s">
        <v>49</v>
      </c>
      <c r="D29" s="69">
        <v>112</v>
      </c>
      <c r="E29" s="149" t="s">
        <v>59</v>
      </c>
      <c r="F29" s="57" t="s">
        <v>105</v>
      </c>
      <c r="G29" s="57" t="s">
        <v>105</v>
      </c>
      <c r="H29" s="60"/>
      <c r="I29" s="49"/>
      <c r="J29" s="51"/>
      <c r="K29" s="87"/>
      <c r="L29" s="52"/>
      <c r="M29" s="53"/>
      <c r="N29" s="54"/>
      <c r="O29" s="10"/>
    </row>
    <row r="30" spans="2:15" ht="15.75" x14ac:dyDescent="0.25">
      <c r="B30" s="59">
        <v>1.17</v>
      </c>
      <c r="C30" s="3" t="s">
        <v>51</v>
      </c>
      <c r="D30" s="69">
        <v>5</v>
      </c>
      <c r="E30" s="149" t="s">
        <v>59</v>
      </c>
      <c r="F30" s="57" t="s">
        <v>105</v>
      </c>
      <c r="G30" s="57" t="s">
        <v>105</v>
      </c>
      <c r="H30" s="60"/>
      <c r="I30" s="49"/>
      <c r="J30" s="51"/>
      <c r="K30" s="87"/>
      <c r="L30" s="52"/>
      <c r="M30" s="53"/>
      <c r="N30" s="54"/>
      <c r="O30" s="10"/>
    </row>
    <row r="31" spans="2:15" ht="15.75" x14ac:dyDescent="0.25">
      <c r="B31" s="10"/>
      <c r="D31" s="56"/>
      <c r="E31" s="149"/>
      <c r="F31" s="57" t="s">
        <v>105</v>
      </c>
      <c r="G31" s="57" t="s">
        <v>105</v>
      </c>
      <c r="H31" s="60"/>
      <c r="I31" s="49"/>
      <c r="J31" s="51"/>
      <c r="K31" s="87"/>
      <c r="L31" s="52"/>
      <c r="M31" s="53"/>
      <c r="N31" s="54"/>
      <c r="O31" s="10"/>
    </row>
    <row r="32" spans="2:15" ht="15.75" x14ac:dyDescent="0.25">
      <c r="B32" s="10"/>
      <c r="C32" s="71" t="s">
        <v>69</v>
      </c>
      <c r="D32" s="56"/>
      <c r="E32" s="149"/>
      <c r="F32" s="57"/>
      <c r="G32" s="57"/>
      <c r="H32" s="60"/>
      <c r="I32" s="49"/>
      <c r="J32" s="51"/>
      <c r="K32" s="87"/>
      <c r="L32" s="52"/>
      <c r="M32" s="53"/>
      <c r="N32" s="54"/>
      <c r="O32" s="10"/>
    </row>
    <row r="33" spans="2:15" ht="15.75" x14ac:dyDescent="0.25">
      <c r="B33" s="55">
        <v>1.18</v>
      </c>
      <c r="C33" s="71" t="s">
        <v>68</v>
      </c>
      <c r="D33" s="5">
        <v>1</v>
      </c>
      <c r="E33" s="149" t="s">
        <v>59</v>
      </c>
      <c r="F33" s="57" t="s">
        <v>105</v>
      </c>
      <c r="G33" s="57" t="s">
        <v>105</v>
      </c>
      <c r="H33" s="60"/>
      <c r="I33" s="49"/>
      <c r="J33" s="51"/>
      <c r="K33" s="87"/>
      <c r="L33" s="52"/>
      <c r="M33" s="53"/>
      <c r="N33" s="54"/>
      <c r="O33" s="10"/>
    </row>
    <row r="34" spans="2:15" ht="15.75" x14ac:dyDescent="0.25">
      <c r="B34" s="59">
        <v>1.19</v>
      </c>
      <c r="C34" s="71" t="s">
        <v>64</v>
      </c>
      <c r="D34" s="5">
        <v>3</v>
      </c>
      <c r="E34" s="149" t="s">
        <v>59</v>
      </c>
      <c r="F34" s="57" t="s">
        <v>105</v>
      </c>
      <c r="G34" s="57" t="s">
        <v>105</v>
      </c>
      <c r="H34" s="60"/>
      <c r="I34" s="49"/>
      <c r="J34" s="51"/>
      <c r="K34" s="87"/>
      <c r="L34" s="52"/>
      <c r="M34" s="53"/>
      <c r="N34" s="54"/>
      <c r="O34" s="10"/>
    </row>
    <row r="35" spans="2:15" ht="15.75" x14ac:dyDescent="0.25">
      <c r="B35" s="59">
        <v>1.2</v>
      </c>
      <c r="C35" s="71" t="s">
        <v>77</v>
      </c>
      <c r="D35" s="5">
        <v>35</v>
      </c>
      <c r="E35" s="149" t="s">
        <v>59</v>
      </c>
      <c r="F35" s="57" t="s">
        <v>105</v>
      </c>
      <c r="G35" s="57" t="s">
        <v>105</v>
      </c>
      <c r="H35" s="60"/>
      <c r="I35" s="49"/>
      <c r="J35" s="51"/>
      <c r="K35" s="87"/>
      <c r="L35" s="52"/>
      <c r="M35" s="53"/>
      <c r="N35" s="54"/>
      <c r="O35" s="10"/>
    </row>
    <row r="36" spans="2:15" ht="15.75" x14ac:dyDescent="0.25">
      <c r="B36" s="59">
        <v>1.21</v>
      </c>
      <c r="C36" s="71" t="s">
        <v>78</v>
      </c>
      <c r="D36" s="5">
        <v>35</v>
      </c>
      <c r="E36" s="149" t="s">
        <v>59</v>
      </c>
      <c r="F36" s="57" t="s">
        <v>105</v>
      </c>
      <c r="G36" s="57" t="s">
        <v>105</v>
      </c>
      <c r="H36" s="60"/>
      <c r="I36" s="49"/>
      <c r="J36" s="51"/>
      <c r="K36" s="87"/>
      <c r="L36" s="52"/>
      <c r="M36" s="53"/>
      <c r="N36" s="54"/>
      <c r="O36" s="10"/>
    </row>
    <row r="37" spans="2:15" ht="15.75" x14ac:dyDescent="0.25">
      <c r="B37" s="55">
        <v>1.22</v>
      </c>
      <c r="C37" s="71" t="s">
        <v>63</v>
      </c>
      <c r="D37" s="5">
        <v>100</v>
      </c>
      <c r="E37" s="149" t="s">
        <v>66</v>
      </c>
      <c r="F37" s="57" t="s">
        <v>105</v>
      </c>
      <c r="G37" s="57" t="s">
        <v>105</v>
      </c>
      <c r="H37" s="10"/>
      <c r="I37" s="10"/>
      <c r="J37" s="10"/>
      <c r="K37" s="10"/>
      <c r="L37" s="10"/>
      <c r="M37" s="10"/>
      <c r="N37" s="10"/>
      <c r="O37" s="10"/>
    </row>
    <row r="38" spans="2:15" ht="15.75" x14ac:dyDescent="0.25">
      <c r="B38" s="59">
        <v>1.23</v>
      </c>
      <c r="C38" s="72" t="s">
        <v>67</v>
      </c>
      <c r="D38" s="5">
        <v>2</v>
      </c>
      <c r="E38" s="149" t="s">
        <v>59</v>
      </c>
      <c r="F38" s="57" t="s">
        <v>105</v>
      </c>
      <c r="G38" s="57" t="s">
        <v>105</v>
      </c>
      <c r="H38" s="10"/>
      <c r="I38" s="10"/>
      <c r="J38" s="10"/>
      <c r="K38" s="10"/>
      <c r="L38" s="10"/>
      <c r="M38" s="10"/>
      <c r="N38" s="10"/>
      <c r="O38" s="10"/>
    </row>
    <row r="39" spans="2:15" ht="15.75" x14ac:dyDescent="0.25">
      <c r="B39" s="59">
        <v>1.24</v>
      </c>
      <c r="C39" s="72" t="s">
        <v>65</v>
      </c>
      <c r="D39" s="5">
        <v>100</v>
      </c>
      <c r="E39" s="149" t="s">
        <v>66</v>
      </c>
      <c r="F39" s="57" t="s">
        <v>105</v>
      </c>
      <c r="G39" s="57" t="s">
        <v>105</v>
      </c>
      <c r="H39" s="10"/>
      <c r="I39" s="10"/>
      <c r="J39" s="10"/>
      <c r="K39" s="10"/>
      <c r="L39" s="10"/>
      <c r="M39" s="10"/>
      <c r="N39" s="10"/>
      <c r="O39" s="10"/>
    </row>
    <row r="40" spans="2:15" ht="15.75" x14ac:dyDescent="0.25">
      <c r="B40" s="10"/>
      <c r="D40" s="10"/>
      <c r="E40" s="10"/>
      <c r="F40" s="57" t="s">
        <v>105</v>
      </c>
      <c r="G40" s="57" t="s">
        <v>105</v>
      </c>
      <c r="H40" s="10"/>
      <c r="I40" s="10"/>
      <c r="J40" s="10"/>
      <c r="K40" s="10"/>
      <c r="L40" s="10"/>
      <c r="M40" s="10"/>
      <c r="N40" s="10"/>
      <c r="O40" s="10"/>
    </row>
    <row r="41" spans="2:15" ht="15.75" x14ac:dyDescent="0.25">
      <c r="B41" s="10"/>
      <c r="C41" s="72" t="s">
        <v>70</v>
      </c>
      <c r="D41" s="10"/>
      <c r="E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2:15" ht="15.75" x14ac:dyDescent="0.25">
      <c r="B42" s="55">
        <v>1.25</v>
      </c>
      <c r="C42" s="3" t="s">
        <v>68</v>
      </c>
      <c r="D42" s="5">
        <v>1</v>
      </c>
      <c r="E42" s="149" t="s">
        <v>59</v>
      </c>
      <c r="F42" s="17"/>
      <c r="G42" s="57"/>
      <c r="H42" s="10"/>
      <c r="I42" s="10"/>
      <c r="J42" s="10"/>
      <c r="K42" s="10"/>
      <c r="L42" s="10"/>
      <c r="M42" s="10"/>
      <c r="N42" s="10"/>
      <c r="O42" s="10"/>
    </row>
    <row r="43" spans="2:15" ht="15.75" x14ac:dyDescent="0.25">
      <c r="B43" s="59">
        <v>1.26</v>
      </c>
      <c r="C43" s="3" t="s">
        <v>64</v>
      </c>
      <c r="D43" s="5">
        <v>3</v>
      </c>
      <c r="E43" s="149" t="s">
        <v>59</v>
      </c>
      <c r="F43" s="57" t="s">
        <v>105</v>
      </c>
      <c r="G43" s="57" t="s">
        <v>105</v>
      </c>
      <c r="H43" s="10"/>
      <c r="I43" s="10"/>
      <c r="J43" s="10"/>
      <c r="K43" s="10"/>
      <c r="L43" s="10"/>
      <c r="M43" s="10"/>
      <c r="N43" s="10"/>
      <c r="O43" s="10"/>
    </row>
    <row r="44" spans="2:15" ht="15.75" x14ac:dyDescent="0.25">
      <c r="B44" s="59">
        <v>1.27</v>
      </c>
      <c r="C44" s="3" t="s">
        <v>77</v>
      </c>
      <c r="D44" s="5">
        <v>35</v>
      </c>
      <c r="E44" s="149" t="s">
        <v>59</v>
      </c>
      <c r="F44" s="57" t="s">
        <v>105</v>
      </c>
      <c r="G44" s="57" t="s">
        <v>105</v>
      </c>
      <c r="H44" s="10"/>
      <c r="I44" s="10"/>
      <c r="J44" s="10"/>
      <c r="K44" s="10"/>
      <c r="L44" s="10"/>
      <c r="M44" s="10"/>
      <c r="N44" s="10"/>
      <c r="O44" s="10"/>
    </row>
    <row r="45" spans="2:15" ht="15.75" x14ac:dyDescent="0.25">
      <c r="B45" s="55">
        <v>1.28</v>
      </c>
      <c r="C45" s="3" t="s">
        <v>78</v>
      </c>
      <c r="D45" s="5">
        <v>35</v>
      </c>
      <c r="E45" s="149" t="s">
        <v>59</v>
      </c>
      <c r="F45" s="57" t="s">
        <v>105</v>
      </c>
      <c r="G45" s="57" t="s">
        <v>105</v>
      </c>
      <c r="H45" s="10"/>
      <c r="I45" s="10"/>
      <c r="J45" s="10"/>
      <c r="K45" s="10"/>
      <c r="L45" s="10"/>
      <c r="M45" s="10"/>
      <c r="N45" s="10"/>
      <c r="O45" s="10"/>
    </row>
    <row r="46" spans="2:15" ht="15.75" x14ac:dyDescent="0.25">
      <c r="B46" s="59">
        <v>1.29</v>
      </c>
      <c r="C46" s="3" t="s">
        <v>63</v>
      </c>
      <c r="D46" s="5">
        <v>100</v>
      </c>
      <c r="E46" s="149" t="s">
        <v>66</v>
      </c>
      <c r="F46" s="57" t="s">
        <v>105</v>
      </c>
      <c r="G46" s="57" t="s">
        <v>105</v>
      </c>
      <c r="H46" s="10"/>
      <c r="I46" s="10"/>
      <c r="J46" s="10"/>
      <c r="K46" s="10"/>
      <c r="L46" s="10"/>
      <c r="M46" s="10"/>
      <c r="N46" s="10"/>
      <c r="O46" s="10"/>
    </row>
    <row r="47" spans="2:15" ht="15.75" x14ac:dyDescent="0.25">
      <c r="B47" s="59">
        <v>1.3</v>
      </c>
      <c r="C47" s="3" t="s">
        <v>67</v>
      </c>
      <c r="D47" s="5">
        <v>2</v>
      </c>
      <c r="E47" s="149" t="s">
        <v>59</v>
      </c>
      <c r="F47" s="57" t="s">
        <v>105</v>
      </c>
      <c r="G47" s="57" t="s">
        <v>105</v>
      </c>
      <c r="H47" s="10"/>
      <c r="I47" s="10"/>
      <c r="J47" s="10"/>
      <c r="K47" s="10"/>
      <c r="L47" s="10"/>
      <c r="M47" s="10"/>
      <c r="N47" s="10"/>
      <c r="O47" s="10"/>
    </row>
    <row r="48" spans="2:15" ht="15.75" x14ac:dyDescent="0.25">
      <c r="B48" s="55">
        <v>1.31</v>
      </c>
      <c r="C48" s="61" t="s">
        <v>65</v>
      </c>
      <c r="D48" s="8">
        <v>100</v>
      </c>
      <c r="E48" s="149" t="s">
        <v>66</v>
      </c>
      <c r="F48" s="57" t="s">
        <v>105</v>
      </c>
      <c r="G48" s="57" t="s">
        <v>105</v>
      </c>
      <c r="H48" s="10"/>
      <c r="I48" s="10"/>
      <c r="J48" s="10"/>
      <c r="K48" s="10"/>
      <c r="L48" s="10"/>
      <c r="M48" s="10"/>
      <c r="N48" s="10"/>
      <c r="O48" s="10"/>
    </row>
    <row r="49" spans="2:15" ht="15.75" x14ac:dyDescent="0.25">
      <c r="B49" s="62"/>
      <c r="C49" s="63" t="s">
        <v>107</v>
      </c>
      <c r="D49" s="64"/>
      <c r="E49" s="65"/>
      <c r="F49" s="64"/>
      <c r="G49" s="65"/>
      <c r="H49" s="66"/>
      <c r="I49" s="64"/>
      <c r="J49" s="67"/>
      <c r="K49" s="67"/>
      <c r="L49" s="65"/>
      <c r="M49" s="66"/>
      <c r="N49" s="68"/>
      <c r="O49" s="15"/>
    </row>
  </sheetData>
  <mergeCells count="13">
    <mergeCell ref="C2:G2"/>
    <mergeCell ref="C3:G3"/>
    <mergeCell ref="B10:B13"/>
    <mergeCell ref="C10:C13"/>
    <mergeCell ref="D12:E12"/>
    <mergeCell ref="D13:E13"/>
    <mergeCell ref="L10:O11"/>
    <mergeCell ref="H10:K11"/>
    <mergeCell ref="B8:D8"/>
    <mergeCell ref="F6:N6"/>
    <mergeCell ref="F7:H7"/>
    <mergeCell ref="F8:N8"/>
    <mergeCell ref="F9:H9"/>
  </mergeCells>
  <printOptions horizontalCentered="1"/>
  <pageMargins left="0.11811023622047245" right="0.11811023622047245" top="0.39370078740157483" bottom="0.39370078740157483" header="0.51181102362204722" footer="0.51181102362204722"/>
  <pageSetup scale="3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808"/>
  </sheetPr>
  <dimension ref="B2:O47"/>
  <sheetViews>
    <sheetView tabSelected="1" view="pageBreakPreview" zoomScale="60" zoomScaleNormal="70" workbookViewId="0">
      <selection activeCell="L60" sqref="L60"/>
    </sheetView>
  </sheetViews>
  <sheetFormatPr baseColWidth="10" defaultColWidth="11.5703125" defaultRowHeight="15" x14ac:dyDescent="0.25"/>
  <cols>
    <col min="1" max="1" width="6.7109375" style="1" customWidth="1"/>
    <col min="2" max="2" width="7.42578125" style="1" customWidth="1"/>
    <col min="3" max="3" width="102.140625" style="1" customWidth="1"/>
    <col min="4" max="4" width="14.42578125" style="1" customWidth="1"/>
    <col min="5" max="5" width="10.140625" style="1" customWidth="1"/>
    <col min="6" max="6" width="19.42578125" style="1" customWidth="1"/>
    <col min="7" max="7" width="18" style="1" customWidth="1"/>
    <col min="8" max="8" width="20.5703125" style="1" customWidth="1"/>
    <col min="9" max="9" width="21" style="1" customWidth="1"/>
    <col min="10" max="10" width="23.140625" style="1" customWidth="1"/>
    <col min="11" max="11" width="22.28515625" style="1" customWidth="1"/>
    <col min="12" max="12" width="25.28515625" style="1" customWidth="1"/>
    <col min="13" max="13" width="23.5703125" style="1" customWidth="1"/>
    <col min="14" max="14" width="17.7109375" style="1" bestFit="1" customWidth="1"/>
    <col min="15" max="15" width="22.7109375" style="1" bestFit="1" customWidth="1"/>
    <col min="16" max="229" width="11.5703125" style="1"/>
    <col min="230" max="230" width="0" style="1" hidden="1" customWidth="1"/>
    <col min="231" max="231" width="65.7109375" style="1" customWidth="1"/>
    <col min="232" max="232" width="14.7109375" style="1" bestFit="1" customWidth="1"/>
    <col min="233" max="233" width="20.42578125" style="1" customWidth="1"/>
    <col min="234" max="234" width="13.28515625" style="1" bestFit="1" customWidth="1"/>
    <col min="235" max="235" width="12.42578125" style="1" bestFit="1" customWidth="1"/>
    <col min="236" max="236" width="14.85546875" style="1" bestFit="1" customWidth="1"/>
    <col min="237" max="237" width="0" style="1" hidden="1" customWidth="1"/>
    <col min="238" max="238" width="16.140625" style="1" bestFit="1" customWidth="1"/>
    <col min="239" max="239" width="29.85546875" style="1" bestFit="1" customWidth="1"/>
    <col min="240" max="240" width="15.140625" style="1" customWidth="1"/>
    <col min="241" max="241" width="15.5703125" style="1" bestFit="1" customWidth="1"/>
    <col min="242" max="242" width="15.85546875" style="1" bestFit="1" customWidth="1"/>
    <col min="243" max="485" width="11.5703125" style="1"/>
    <col min="486" max="486" width="0" style="1" hidden="1" customWidth="1"/>
    <col min="487" max="487" width="65.7109375" style="1" customWidth="1"/>
    <col min="488" max="488" width="14.7109375" style="1" bestFit="1" customWidth="1"/>
    <col min="489" max="489" width="20.42578125" style="1" customWidth="1"/>
    <col min="490" max="490" width="13.28515625" style="1" bestFit="1" customWidth="1"/>
    <col min="491" max="491" width="12.42578125" style="1" bestFit="1" customWidth="1"/>
    <col min="492" max="492" width="14.85546875" style="1" bestFit="1" customWidth="1"/>
    <col min="493" max="493" width="0" style="1" hidden="1" customWidth="1"/>
    <col min="494" max="494" width="16.140625" style="1" bestFit="1" customWidth="1"/>
    <col min="495" max="495" width="29.85546875" style="1" bestFit="1" customWidth="1"/>
    <col min="496" max="496" width="15.140625" style="1" customWidth="1"/>
    <col min="497" max="497" width="15.5703125" style="1" bestFit="1" customWidth="1"/>
    <col min="498" max="498" width="15.85546875" style="1" bestFit="1" customWidth="1"/>
    <col min="499" max="741" width="11.5703125" style="1"/>
    <col min="742" max="742" width="0" style="1" hidden="1" customWidth="1"/>
    <col min="743" max="743" width="65.7109375" style="1" customWidth="1"/>
    <col min="744" max="744" width="14.7109375" style="1" bestFit="1" customWidth="1"/>
    <col min="745" max="745" width="20.42578125" style="1" customWidth="1"/>
    <col min="746" max="746" width="13.28515625" style="1" bestFit="1" customWidth="1"/>
    <col min="747" max="747" width="12.42578125" style="1" bestFit="1" customWidth="1"/>
    <col min="748" max="748" width="14.85546875" style="1" bestFit="1" customWidth="1"/>
    <col min="749" max="749" width="0" style="1" hidden="1" customWidth="1"/>
    <col min="750" max="750" width="16.140625" style="1" bestFit="1" customWidth="1"/>
    <col min="751" max="751" width="29.85546875" style="1" bestFit="1" customWidth="1"/>
    <col min="752" max="752" width="15.140625" style="1" customWidth="1"/>
    <col min="753" max="753" width="15.5703125" style="1" bestFit="1" customWidth="1"/>
    <col min="754" max="754" width="15.85546875" style="1" bestFit="1" customWidth="1"/>
    <col min="755" max="997" width="11.5703125" style="1"/>
    <col min="998" max="998" width="0" style="1" hidden="1" customWidth="1"/>
    <col min="999" max="999" width="65.7109375" style="1" customWidth="1"/>
    <col min="1000" max="1000" width="14.7109375" style="1" bestFit="1" customWidth="1"/>
    <col min="1001" max="1001" width="20.42578125" style="1" customWidth="1"/>
    <col min="1002" max="1002" width="13.28515625" style="1" bestFit="1" customWidth="1"/>
    <col min="1003" max="1003" width="12.42578125" style="1" bestFit="1" customWidth="1"/>
    <col min="1004" max="1004" width="14.85546875" style="1" bestFit="1" customWidth="1"/>
    <col min="1005" max="1005" width="0" style="1" hidden="1" customWidth="1"/>
    <col min="1006" max="1006" width="16.140625" style="1" bestFit="1" customWidth="1"/>
    <col min="1007" max="1007" width="29.85546875" style="1" bestFit="1" customWidth="1"/>
    <col min="1008" max="1008" width="15.140625" style="1" customWidth="1"/>
    <col min="1009" max="1009" width="15.5703125" style="1" bestFit="1" customWidth="1"/>
    <col min="1010" max="1010" width="15.85546875" style="1" bestFit="1" customWidth="1"/>
    <col min="1011" max="1253" width="11.5703125" style="1"/>
    <col min="1254" max="1254" width="0" style="1" hidden="1" customWidth="1"/>
    <col min="1255" max="1255" width="65.7109375" style="1" customWidth="1"/>
    <col min="1256" max="1256" width="14.7109375" style="1" bestFit="1" customWidth="1"/>
    <col min="1257" max="1257" width="20.42578125" style="1" customWidth="1"/>
    <col min="1258" max="1258" width="13.28515625" style="1" bestFit="1" customWidth="1"/>
    <col min="1259" max="1259" width="12.42578125" style="1" bestFit="1" customWidth="1"/>
    <col min="1260" max="1260" width="14.85546875" style="1" bestFit="1" customWidth="1"/>
    <col min="1261" max="1261" width="0" style="1" hidden="1" customWidth="1"/>
    <col min="1262" max="1262" width="16.140625" style="1" bestFit="1" customWidth="1"/>
    <col min="1263" max="1263" width="29.85546875" style="1" bestFit="1" customWidth="1"/>
    <col min="1264" max="1264" width="15.140625" style="1" customWidth="1"/>
    <col min="1265" max="1265" width="15.5703125" style="1" bestFit="1" customWidth="1"/>
    <col min="1266" max="1266" width="15.85546875" style="1" bestFit="1" customWidth="1"/>
    <col min="1267" max="1509" width="11.5703125" style="1"/>
    <col min="1510" max="1510" width="0" style="1" hidden="1" customWidth="1"/>
    <col min="1511" max="1511" width="65.7109375" style="1" customWidth="1"/>
    <col min="1512" max="1512" width="14.7109375" style="1" bestFit="1" customWidth="1"/>
    <col min="1513" max="1513" width="20.42578125" style="1" customWidth="1"/>
    <col min="1514" max="1514" width="13.28515625" style="1" bestFit="1" customWidth="1"/>
    <col min="1515" max="1515" width="12.42578125" style="1" bestFit="1" customWidth="1"/>
    <col min="1516" max="1516" width="14.85546875" style="1" bestFit="1" customWidth="1"/>
    <col min="1517" max="1517" width="0" style="1" hidden="1" customWidth="1"/>
    <col min="1518" max="1518" width="16.140625" style="1" bestFit="1" customWidth="1"/>
    <col min="1519" max="1519" width="29.85546875" style="1" bestFit="1" customWidth="1"/>
    <col min="1520" max="1520" width="15.140625" style="1" customWidth="1"/>
    <col min="1521" max="1521" width="15.5703125" style="1" bestFit="1" customWidth="1"/>
    <col min="1522" max="1522" width="15.85546875" style="1" bestFit="1" customWidth="1"/>
    <col min="1523" max="1765" width="11.5703125" style="1"/>
    <col min="1766" max="1766" width="0" style="1" hidden="1" customWidth="1"/>
    <col min="1767" max="1767" width="65.7109375" style="1" customWidth="1"/>
    <col min="1768" max="1768" width="14.7109375" style="1" bestFit="1" customWidth="1"/>
    <col min="1769" max="1769" width="20.42578125" style="1" customWidth="1"/>
    <col min="1770" max="1770" width="13.28515625" style="1" bestFit="1" customWidth="1"/>
    <col min="1771" max="1771" width="12.42578125" style="1" bestFit="1" customWidth="1"/>
    <col min="1772" max="1772" width="14.85546875" style="1" bestFit="1" customWidth="1"/>
    <col min="1773" max="1773" width="0" style="1" hidden="1" customWidth="1"/>
    <col min="1774" max="1774" width="16.140625" style="1" bestFit="1" customWidth="1"/>
    <col min="1775" max="1775" width="29.85546875" style="1" bestFit="1" customWidth="1"/>
    <col min="1776" max="1776" width="15.140625" style="1" customWidth="1"/>
    <col min="1777" max="1777" width="15.5703125" style="1" bestFit="1" customWidth="1"/>
    <col min="1778" max="1778" width="15.85546875" style="1" bestFit="1" customWidth="1"/>
    <col min="1779" max="2021" width="11.5703125" style="1"/>
    <col min="2022" max="2022" width="0" style="1" hidden="1" customWidth="1"/>
    <col min="2023" max="2023" width="65.7109375" style="1" customWidth="1"/>
    <col min="2024" max="2024" width="14.7109375" style="1" bestFit="1" customWidth="1"/>
    <col min="2025" max="2025" width="20.42578125" style="1" customWidth="1"/>
    <col min="2026" max="2026" width="13.28515625" style="1" bestFit="1" customWidth="1"/>
    <col min="2027" max="2027" width="12.42578125" style="1" bestFit="1" customWidth="1"/>
    <col min="2028" max="2028" width="14.85546875" style="1" bestFit="1" customWidth="1"/>
    <col min="2029" max="2029" width="0" style="1" hidden="1" customWidth="1"/>
    <col min="2030" max="2030" width="16.140625" style="1" bestFit="1" customWidth="1"/>
    <col min="2031" max="2031" width="29.85546875" style="1" bestFit="1" customWidth="1"/>
    <col min="2032" max="2032" width="15.140625" style="1" customWidth="1"/>
    <col min="2033" max="2033" width="15.5703125" style="1" bestFit="1" customWidth="1"/>
    <col min="2034" max="2034" width="15.85546875" style="1" bestFit="1" customWidth="1"/>
    <col min="2035" max="2277" width="11.5703125" style="1"/>
    <col min="2278" max="2278" width="0" style="1" hidden="1" customWidth="1"/>
    <col min="2279" max="2279" width="65.7109375" style="1" customWidth="1"/>
    <col min="2280" max="2280" width="14.7109375" style="1" bestFit="1" customWidth="1"/>
    <col min="2281" max="2281" width="20.42578125" style="1" customWidth="1"/>
    <col min="2282" max="2282" width="13.28515625" style="1" bestFit="1" customWidth="1"/>
    <col min="2283" max="2283" width="12.42578125" style="1" bestFit="1" customWidth="1"/>
    <col min="2284" max="2284" width="14.85546875" style="1" bestFit="1" customWidth="1"/>
    <col min="2285" max="2285" width="0" style="1" hidden="1" customWidth="1"/>
    <col min="2286" max="2286" width="16.140625" style="1" bestFit="1" customWidth="1"/>
    <col min="2287" max="2287" width="29.85546875" style="1" bestFit="1" customWidth="1"/>
    <col min="2288" max="2288" width="15.140625" style="1" customWidth="1"/>
    <col min="2289" max="2289" width="15.5703125" style="1" bestFit="1" customWidth="1"/>
    <col min="2290" max="2290" width="15.85546875" style="1" bestFit="1" customWidth="1"/>
    <col min="2291" max="2533" width="11.5703125" style="1"/>
    <col min="2534" max="2534" width="0" style="1" hidden="1" customWidth="1"/>
    <col min="2535" max="2535" width="65.7109375" style="1" customWidth="1"/>
    <col min="2536" max="2536" width="14.7109375" style="1" bestFit="1" customWidth="1"/>
    <col min="2537" max="2537" width="20.42578125" style="1" customWidth="1"/>
    <col min="2538" max="2538" width="13.28515625" style="1" bestFit="1" customWidth="1"/>
    <col min="2539" max="2539" width="12.42578125" style="1" bestFit="1" customWidth="1"/>
    <col min="2540" max="2540" width="14.85546875" style="1" bestFit="1" customWidth="1"/>
    <col min="2541" max="2541" width="0" style="1" hidden="1" customWidth="1"/>
    <col min="2542" max="2542" width="16.140625" style="1" bestFit="1" customWidth="1"/>
    <col min="2543" max="2543" width="29.85546875" style="1" bestFit="1" customWidth="1"/>
    <col min="2544" max="2544" width="15.140625" style="1" customWidth="1"/>
    <col min="2545" max="2545" width="15.5703125" style="1" bestFit="1" customWidth="1"/>
    <col min="2546" max="2546" width="15.85546875" style="1" bestFit="1" customWidth="1"/>
    <col min="2547" max="2789" width="11.5703125" style="1"/>
    <col min="2790" max="2790" width="0" style="1" hidden="1" customWidth="1"/>
    <col min="2791" max="2791" width="65.7109375" style="1" customWidth="1"/>
    <col min="2792" max="2792" width="14.7109375" style="1" bestFit="1" customWidth="1"/>
    <col min="2793" max="2793" width="20.42578125" style="1" customWidth="1"/>
    <col min="2794" max="2794" width="13.28515625" style="1" bestFit="1" customWidth="1"/>
    <col min="2795" max="2795" width="12.42578125" style="1" bestFit="1" customWidth="1"/>
    <col min="2796" max="2796" width="14.85546875" style="1" bestFit="1" customWidth="1"/>
    <col min="2797" max="2797" width="0" style="1" hidden="1" customWidth="1"/>
    <col min="2798" max="2798" width="16.140625" style="1" bestFit="1" customWidth="1"/>
    <col min="2799" max="2799" width="29.85546875" style="1" bestFit="1" customWidth="1"/>
    <col min="2800" max="2800" width="15.140625" style="1" customWidth="1"/>
    <col min="2801" max="2801" width="15.5703125" style="1" bestFit="1" customWidth="1"/>
    <col min="2802" max="2802" width="15.85546875" style="1" bestFit="1" customWidth="1"/>
    <col min="2803" max="3045" width="11.5703125" style="1"/>
    <col min="3046" max="3046" width="0" style="1" hidden="1" customWidth="1"/>
    <col min="3047" max="3047" width="65.7109375" style="1" customWidth="1"/>
    <col min="3048" max="3048" width="14.7109375" style="1" bestFit="1" customWidth="1"/>
    <col min="3049" max="3049" width="20.42578125" style="1" customWidth="1"/>
    <col min="3050" max="3050" width="13.28515625" style="1" bestFit="1" customWidth="1"/>
    <col min="3051" max="3051" width="12.42578125" style="1" bestFit="1" customWidth="1"/>
    <col min="3052" max="3052" width="14.85546875" style="1" bestFit="1" customWidth="1"/>
    <col min="3053" max="3053" width="0" style="1" hidden="1" customWidth="1"/>
    <col min="3054" max="3054" width="16.140625" style="1" bestFit="1" customWidth="1"/>
    <col min="3055" max="3055" width="29.85546875" style="1" bestFit="1" customWidth="1"/>
    <col min="3056" max="3056" width="15.140625" style="1" customWidth="1"/>
    <col min="3057" max="3057" width="15.5703125" style="1" bestFit="1" customWidth="1"/>
    <col min="3058" max="3058" width="15.85546875" style="1" bestFit="1" customWidth="1"/>
    <col min="3059" max="3301" width="11.5703125" style="1"/>
    <col min="3302" max="3302" width="0" style="1" hidden="1" customWidth="1"/>
    <col min="3303" max="3303" width="65.7109375" style="1" customWidth="1"/>
    <col min="3304" max="3304" width="14.7109375" style="1" bestFit="1" customWidth="1"/>
    <col min="3305" max="3305" width="20.42578125" style="1" customWidth="1"/>
    <col min="3306" max="3306" width="13.28515625" style="1" bestFit="1" customWidth="1"/>
    <col min="3307" max="3307" width="12.42578125" style="1" bestFit="1" customWidth="1"/>
    <col min="3308" max="3308" width="14.85546875" style="1" bestFit="1" customWidth="1"/>
    <col min="3309" max="3309" width="0" style="1" hidden="1" customWidth="1"/>
    <col min="3310" max="3310" width="16.140625" style="1" bestFit="1" customWidth="1"/>
    <col min="3311" max="3311" width="29.85546875" style="1" bestFit="1" customWidth="1"/>
    <col min="3312" max="3312" width="15.140625" style="1" customWidth="1"/>
    <col min="3313" max="3313" width="15.5703125" style="1" bestFit="1" customWidth="1"/>
    <col min="3314" max="3314" width="15.85546875" style="1" bestFit="1" customWidth="1"/>
    <col min="3315" max="3557" width="11.5703125" style="1"/>
    <col min="3558" max="3558" width="0" style="1" hidden="1" customWidth="1"/>
    <col min="3559" max="3559" width="65.7109375" style="1" customWidth="1"/>
    <col min="3560" max="3560" width="14.7109375" style="1" bestFit="1" customWidth="1"/>
    <col min="3561" max="3561" width="20.42578125" style="1" customWidth="1"/>
    <col min="3562" max="3562" width="13.28515625" style="1" bestFit="1" customWidth="1"/>
    <col min="3563" max="3563" width="12.42578125" style="1" bestFit="1" customWidth="1"/>
    <col min="3564" max="3564" width="14.85546875" style="1" bestFit="1" customWidth="1"/>
    <col min="3565" max="3565" width="0" style="1" hidden="1" customWidth="1"/>
    <col min="3566" max="3566" width="16.140625" style="1" bestFit="1" customWidth="1"/>
    <col min="3567" max="3567" width="29.85546875" style="1" bestFit="1" customWidth="1"/>
    <col min="3568" max="3568" width="15.140625" style="1" customWidth="1"/>
    <col min="3569" max="3569" width="15.5703125" style="1" bestFit="1" customWidth="1"/>
    <col min="3570" max="3570" width="15.85546875" style="1" bestFit="1" customWidth="1"/>
    <col min="3571" max="3813" width="11.5703125" style="1"/>
    <col min="3814" max="3814" width="0" style="1" hidden="1" customWidth="1"/>
    <col min="3815" max="3815" width="65.7109375" style="1" customWidth="1"/>
    <col min="3816" max="3816" width="14.7109375" style="1" bestFit="1" customWidth="1"/>
    <col min="3817" max="3817" width="20.42578125" style="1" customWidth="1"/>
    <col min="3818" max="3818" width="13.28515625" style="1" bestFit="1" customWidth="1"/>
    <col min="3819" max="3819" width="12.42578125" style="1" bestFit="1" customWidth="1"/>
    <col min="3820" max="3820" width="14.85546875" style="1" bestFit="1" customWidth="1"/>
    <col min="3821" max="3821" width="0" style="1" hidden="1" customWidth="1"/>
    <col min="3822" max="3822" width="16.140625" style="1" bestFit="1" customWidth="1"/>
    <col min="3823" max="3823" width="29.85546875" style="1" bestFit="1" customWidth="1"/>
    <col min="3824" max="3824" width="15.140625" style="1" customWidth="1"/>
    <col min="3825" max="3825" width="15.5703125" style="1" bestFit="1" customWidth="1"/>
    <col min="3826" max="3826" width="15.85546875" style="1" bestFit="1" customWidth="1"/>
    <col min="3827" max="4069" width="11.5703125" style="1"/>
    <col min="4070" max="4070" width="0" style="1" hidden="1" customWidth="1"/>
    <col min="4071" max="4071" width="65.7109375" style="1" customWidth="1"/>
    <col min="4072" max="4072" width="14.7109375" style="1" bestFit="1" customWidth="1"/>
    <col min="4073" max="4073" width="20.42578125" style="1" customWidth="1"/>
    <col min="4074" max="4074" width="13.28515625" style="1" bestFit="1" customWidth="1"/>
    <col min="4075" max="4075" width="12.42578125" style="1" bestFit="1" customWidth="1"/>
    <col min="4076" max="4076" width="14.85546875" style="1" bestFit="1" customWidth="1"/>
    <col min="4077" max="4077" width="0" style="1" hidden="1" customWidth="1"/>
    <col min="4078" max="4078" width="16.140625" style="1" bestFit="1" customWidth="1"/>
    <col min="4079" max="4079" width="29.85546875" style="1" bestFit="1" customWidth="1"/>
    <col min="4080" max="4080" width="15.140625" style="1" customWidth="1"/>
    <col min="4081" max="4081" width="15.5703125" style="1" bestFit="1" customWidth="1"/>
    <col min="4082" max="4082" width="15.85546875" style="1" bestFit="1" customWidth="1"/>
    <col min="4083" max="4325" width="11.5703125" style="1"/>
    <col min="4326" max="4326" width="0" style="1" hidden="1" customWidth="1"/>
    <col min="4327" max="4327" width="65.7109375" style="1" customWidth="1"/>
    <col min="4328" max="4328" width="14.7109375" style="1" bestFit="1" customWidth="1"/>
    <col min="4329" max="4329" width="20.42578125" style="1" customWidth="1"/>
    <col min="4330" max="4330" width="13.28515625" style="1" bestFit="1" customWidth="1"/>
    <col min="4331" max="4331" width="12.42578125" style="1" bestFit="1" customWidth="1"/>
    <col min="4332" max="4332" width="14.85546875" style="1" bestFit="1" customWidth="1"/>
    <col min="4333" max="4333" width="0" style="1" hidden="1" customWidth="1"/>
    <col min="4334" max="4334" width="16.140625" style="1" bestFit="1" customWidth="1"/>
    <col min="4335" max="4335" width="29.85546875" style="1" bestFit="1" customWidth="1"/>
    <col min="4336" max="4336" width="15.140625" style="1" customWidth="1"/>
    <col min="4337" max="4337" width="15.5703125" style="1" bestFit="1" customWidth="1"/>
    <col min="4338" max="4338" width="15.85546875" style="1" bestFit="1" customWidth="1"/>
    <col min="4339" max="4581" width="11.5703125" style="1"/>
    <col min="4582" max="4582" width="0" style="1" hidden="1" customWidth="1"/>
    <col min="4583" max="4583" width="65.7109375" style="1" customWidth="1"/>
    <col min="4584" max="4584" width="14.7109375" style="1" bestFit="1" customWidth="1"/>
    <col min="4585" max="4585" width="20.42578125" style="1" customWidth="1"/>
    <col min="4586" max="4586" width="13.28515625" style="1" bestFit="1" customWidth="1"/>
    <col min="4587" max="4587" width="12.42578125" style="1" bestFit="1" customWidth="1"/>
    <col min="4588" max="4588" width="14.85546875" style="1" bestFit="1" customWidth="1"/>
    <col min="4589" max="4589" width="0" style="1" hidden="1" customWidth="1"/>
    <col min="4590" max="4590" width="16.140625" style="1" bestFit="1" customWidth="1"/>
    <col min="4591" max="4591" width="29.85546875" style="1" bestFit="1" customWidth="1"/>
    <col min="4592" max="4592" width="15.140625" style="1" customWidth="1"/>
    <col min="4593" max="4593" width="15.5703125" style="1" bestFit="1" customWidth="1"/>
    <col min="4594" max="4594" width="15.85546875" style="1" bestFit="1" customWidth="1"/>
    <col min="4595" max="4837" width="11.5703125" style="1"/>
    <col min="4838" max="4838" width="0" style="1" hidden="1" customWidth="1"/>
    <col min="4839" max="4839" width="65.7109375" style="1" customWidth="1"/>
    <col min="4840" max="4840" width="14.7109375" style="1" bestFit="1" customWidth="1"/>
    <col min="4841" max="4841" width="20.42578125" style="1" customWidth="1"/>
    <col min="4842" max="4842" width="13.28515625" style="1" bestFit="1" customWidth="1"/>
    <col min="4843" max="4843" width="12.42578125" style="1" bestFit="1" customWidth="1"/>
    <col min="4844" max="4844" width="14.85546875" style="1" bestFit="1" customWidth="1"/>
    <col min="4845" max="4845" width="0" style="1" hidden="1" customWidth="1"/>
    <col min="4846" max="4846" width="16.140625" style="1" bestFit="1" customWidth="1"/>
    <col min="4847" max="4847" width="29.85546875" style="1" bestFit="1" customWidth="1"/>
    <col min="4848" max="4848" width="15.140625" style="1" customWidth="1"/>
    <col min="4849" max="4849" width="15.5703125" style="1" bestFit="1" customWidth="1"/>
    <col min="4850" max="4850" width="15.85546875" style="1" bestFit="1" customWidth="1"/>
    <col min="4851" max="5093" width="11.5703125" style="1"/>
    <col min="5094" max="5094" width="0" style="1" hidden="1" customWidth="1"/>
    <col min="5095" max="5095" width="65.7109375" style="1" customWidth="1"/>
    <col min="5096" max="5096" width="14.7109375" style="1" bestFit="1" customWidth="1"/>
    <col min="5097" max="5097" width="20.42578125" style="1" customWidth="1"/>
    <col min="5098" max="5098" width="13.28515625" style="1" bestFit="1" customWidth="1"/>
    <col min="5099" max="5099" width="12.42578125" style="1" bestFit="1" customWidth="1"/>
    <col min="5100" max="5100" width="14.85546875" style="1" bestFit="1" customWidth="1"/>
    <col min="5101" max="5101" width="0" style="1" hidden="1" customWidth="1"/>
    <col min="5102" max="5102" width="16.140625" style="1" bestFit="1" customWidth="1"/>
    <col min="5103" max="5103" width="29.85546875" style="1" bestFit="1" customWidth="1"/>
    <col min="5104" max="5104" width="15.140625" style="1" customWidth="1"/>
    <col min="5105" max="5105" width="15.5703125" style="1" bestFit="1" customWidth="1"/>
    <col min="5106" max="5106" width="15.85546875" style="1" bestFit="1" customWidth="1"/>
    <col min="5107" max="5349" width="11.5703125" style="1"/>
    <col min="5350" max="5350" width="0" style="1" hidden="1" customWidth="1"/>
    <col min="5351" max="5351" width="65.7109375" style="1" customWidth="1"/>
    <col min="5352" max="5352" width="14.7109375" style="1" bestFit="1" customWidth="1"/>
    <col min="5353" max="5353" width="20.42578125" style="1" customWidth="1"/>
    <col min="5354" max="5354" width="13.28515625" style="1" bestFit="1" customWidth="1"/>
    <col min="5355" max="5355" width="12.42578125" style="1" bestFit="1" customWidth="1"/>
    <col min="5356" max="5356" width="14.85546875" style="1" bestFit="1" customWidth="1"/>
    <col min="5357" max="5357" width="0" style="1" hidden="1" customWidth="1"/>
    <col min="5358" max="5358" width="16.140625" style="1" bestFit="1" customWidth="1"/>
    <col min="5359" max="5359" width="29.85546875" style="1" bestFit="1" customWidth="1"/>
    <col min="5360" max="5360" width="15.140625" style="1" customWidth="1"/>
    <col min="5361" max="5361" width="15.5703125" style="1" bestFit="1" customWidth="1"/>
    <col min="5362" max="5362" width="15.85546875" style="1" bestFit="1" customWidth="1"/>
    <col min="5363" max="5605" width="11.5703125" style="1"/>
    <col min="5606" max="5606" width="0" style="1" hidden="1" customWidth="1"/>
    <col min="5607" max="5607" width="65.7109375" style="1" customWidth="1"/>
    <col min="5608" max="5608" width="14.7109375" style="1" bestFit="1" customWidth="1"/>
    <col min="5609" max="5609" width="20.42578125" style="1" customWidth="1"/>
    <col min="5610" max="5610" width="13.28515625" style="1" bestFit="1" customWidth="1"/>
    <col min="5611" max="5611" width="12.42578125" style="1" bestFit="1" customWidth="1"/>
    <col min="5612" max="5612" width="14.85546875" style="1" bestFit="1" customWidth="1"/>
    <col min="5613" max="5613" width="0" style="1" hidden="1" customWidth="1"/>
    <col min="5614" max="5614" width="16.140625" style="1" bestFit="1" customWidth="1"/>
    <col min="5615" max="5615" width="29.85546875" style="1" bestFit="1" customWidth="1"/>
    <col min="5616" max="5616" width="15.140625" style="1" customWidth="1"/>
    <col min="5617" max="5617" width="15.5703125" style="1" bestFit="1" customWidth="1"/>
    <col min="5618" max="5618" width="15.85546875" style="1" bestFit="1" customWidth="1"/>
    <col min="5619" max="5861" width="11.5703125" style="1"/>
    <col min="5862" max="5862" width="0" style="1" hidden="1" customWidth="1"/>
    <col min="5863" max="5863" width="65.7109375" style="1" customWidth="1"/>
    <col min="5864" max="5864" width="14.7109375" style="1" bestFit="1" customWidth="1"/>
    <col min="5865" max="5865" width="20.42578125" style="1" customWidth="1"/>
    <col min="5866" max="5866" width="13.28515625" style="1" bestFit="1" customWidth="1"/>
    <col min="5867" max="5867" width="12.42578125" style="1" bestFit="1" customWidth="1"/>
    <col min="5868" max="5868" width="14.85546875" style="1" bestFit="1" customWidth="1"/>
    <col min="5869" max="5869" width="0" style="1" hidden="1" customWidth="1"/>
    <col min="5870" max="5870" width="16.140625" style="1" bestFit="1" customWidth="1"/>
    <col min="5871" max="5871" width="29.85546875" style="1" bestFit="1" customWidth="1"/>
    <col min="5872" max="5872" width="15.140625" style="1" customWidth="1"/>
    <col min="5873" max="5873" width="15.5703125" style="1" bestFit="1" customWidth="1"/>
    <col min="5874" max="5874" width="15.85546875" style="1" bestFit="1" customWidth="1"/>
    <col min="5875" max="6117" width="11.5703125" style="1"/>
    <col min="6118" max="6118" width="0" style="1" hidden="1" customWidth="1"/>
    <col min="6119" max="6119" width="65.7109375" style="1" customWidth="1"/>
    <col min="6120" max="6120" width="14.7109375" style="1" bestFit="1" customWidth="1"/>
    <col min="6121" max="6121" width="20.42578125" style="1" customWidth="1"/>
    <col min="6122" max="6122" width="13.28515625" style="1" bestFit="1" customWidth="1"/>
    <col min="6123" max="6123" width="12.42578125" style="1" bestFit="1" customWidth="1"/>
    <col min="6124" max="6124" width="14.85546875" style="1" bestFit="1" customWidth="1"/>
    <col min="6125" max="6125" width="0" style="1" hidden="1" customWidth="1"/>
    <col min="6126" max="6126" width="16.140625" style="1" bestFit="1" customWidth="1"/>
    <col min="6127" max="6127" width="29.85546875" style="1" bestFit="1" customWidth="1"/>
    <col min="6128" max="6128" width="15.140625" style="1" customWidth="1"/>
    <col min="6129" max="6129" width="15.5703125" style="1" bestFit="1" customWidth="1"/>
    <col min="6130" max="6130" width="15.85546875" style="1" bestFit="1" customWidth="1"/>
    <col min="6131" max="6373" width="11.5703125" style="1"/>
    <col min="6374" max="6374" width="0" style="1" hidden="1" customWidth="1"/>
    <col min="6375" max="6375" width="65.7109375" style="1" customWidth="1"/>
    <col min="6376" max="6376" width="14.7109375" style="1" bestFit="1" customWidth="1"/>
    <col min="6377" max="6377" width="20.42578125" style="1" customWidth="1"/>
    <col min="6378" max="6378" width="13.28515625" style="1" bestFit="1" customWidth="1"/>
    <col min="6379" max="6379" width="12.42578125" style="1" bestFit="1" customWidth="1"/>
    <col min="6380" max="6380" width="14.85546875" style="1" bestFit="1" customWidth="1"/>
    <col min="6381" max="6381" width="0" style="1" hidden="1" customWidth="1"/>
    <col min="6382" max="6382" width="16.140625" style="1" bestFit="1" customWidth="1"/>
    <col min="6383" max="6383" width="29.85546875" style="1" bestFit="1" customWidth="1"/>
    <col min="6384" max="6384" width="15.140625" style="1" customWidth="1"/>
    <col min="6385" max="6385" width="15.5703125" style="1" bestFit="1" customWidth="1"/>
    <col min="6386" max="6386" width="15.85546875" style="1" bestFit="1" customWidth="1"/>
    <col min="6387" max="6629" width="11.5703125" style="1"/>
    <col min="6630" max="6630" width="0" style="1" hidden="1" customWidth="1"/>
    <col min="6631" max="6631" width="65.7109375" style="1" customWidth="1"/>
    <col min="6632" max="6632" width="14.7109375" style="1" bestFit="1" customWidth="1"/>
    <col min="6633" max="6633" width="20.42578125" style="1" customWidth="1"/>
    <col min="6634" max="6634" width="13.28515625" style="1" bestFit="1" customWidth="1"/>
    <col min="6635" max="6635" width="12.42578125" style="1" bestFit="1" customWidth="1"/>
    <col min="6636" max="6636" width="14.85546875" style="1" bestFit="1" customWidth="1"/>
    <col min="6637" max="6637" width="0" style="1" hidden="1" customWidth="1"/>
    <col min="6638" max="6638" width="16.140625" style="1" bestFit="1" customWidth="1"/>
    <col min="6639" max="6639" width="29.85546875" style="1" bestFit="1" customWidth="1"/>
    <col min="6640" max="6640" width="15.140625" style="1" customWidth="1"/>
    <col min="6641" max="6641" width="15.5703125" style="1" bestFit="1" customWidth="1"/>
    <col min="6642" max="6642" width="15.85546875" style="1" bestFit="1" customWidth="1"/>
    <col min="6643" max="6885" width="11.5703125" style="1"/>
    <col min="6886" max="6886" width="0" style="1" hidden="1" customWidth="1"/>
    <col min="6887" max="6887" width="65.7109375" style="1" customWidth="1"/>
    <col min="6888" max="6888" width="14.7109375" style="1" bestFit="1" customWidth="1"/>
    <col min="6889" max="6889" width="20.42578125" style="1" customWidth="1"/>
    <col min="6890" max="6890" width="13.28515625" style="1" bestFit="1" customWidth="1"/>
    <col min="6891" max="6891" width="12.42578125" style="1" bestFit="1" customWidth="1"/>
    <col min="6892" max="6892" width="14.85546875" style="1" bestFit="1" customWidth="1"/>
    <col min="6893" max="6893" width="0" style="1" hidden="1" customWidth="1"/>
    <col min="6894" max="6894" width="16.140625" style="1" bestFit="1" customWidth="1"/>
    <col min="6895" max="6895" width="29.85546875" style="1" bestFit="1" customWidth="1"/>
    <col min="6896" max="6896" width="15.140625" style="1" customWidth="1"/>
    <col min="6897" max="6897" width="15.5703125" style="1" bestFit="1" customWidth="1"/>
    <col min="6898" max="6898" width="15.85546875" style="1" bestFit="1" customWidth="1"/>
    <col min="6899" max="7141" width="11.5703125" style="1"/>
    <col min="7142" max="7142" width="0" style="1" hidden="1" customWidth="1"/>
    <col min="7143" max="7143" width="65.7109375" style="1" customWidth="1"/>
    <col min="7144" max="7144" width="14.7109375" style="1" bestFit="1" customWidth="1"/>
    <col min="7145" max="7145" width="20.42578125" style="1" customWidth="1"/>
    <col min="7146" max="7146" width="13.28515625" style="1" bestFit="1" customWidth="1"/>
    <col min="7147" max="7147" width="12.42578125" style="1" bestFit="1" customWidth="1"/>
    <col min="7148" max="7148" width="14.85546875" style="1" bestFit="1" customWidth="1"/>
    <col min="7149" max="7149" width="0" style="1" hidden="1" customWidth="1"/>
    <col min="7150" max="7150" width="16.140625" style="1" bestFit="1" customWidth="1"/>
    <col min="7151" max="7151" width="29.85546875" style="1" bestFit="1" customWidth="1"/>
    <col min="7152" max="7152" width="15.140625" style="1" customWidth="1"/>
    <col min="7153" max="7153" width="15.5703125" style="1" bestFit="1" customWidth="1"/>
    <col min="7154" max="7154" width="15.85546875" style="1" bestFit="1" customWidth="1"/>
    <col min="7155" max="7397" width="11.5703125" style="1"/>
    <col min="7398" max="7398" width="0" style="1" hidden="1" customWidth="1"/>
    <col min="7399" max="7399" width="65.7109375" style="1" customWidth="1"/>
    <col min="7400" max="7400" width="14.7109375" style="1" bestFit="1" customWidth="1"/>
    <col min="7401" max="7401" width="20.42578125" style="1" customWidth="1"/>
    <col min="7402" max="7402" width="13.28515625" style="1" bestFit="1" customWidth="1"/>
    <col min="7403" max="7403" width="12.42578125" style="1" bestFit="1" customWidth="1"/>
    <col min="7404" max="7404" width="14.85546875" style="1" bestFit="1" customWidth="1"/>
    <col min="7405" max="7405" width="0" style="1" hidden="1" customWidth="1"/>
    <col min="7406" max="7406" width="16.140625" style="1" bestFit="1" customWidth="1"/>
    <col min="7407" max="7407" width="29.85546875" style="1" bestFit="1" customWidth="1"/>
    <col min="7408" max="7408" width="15.140625" style="1" customWidth="1"/>
    <col min="7409" max="7409" width="15.5703125" style="1" bestFit="1" customWidth="1"/>
    <col min="7410" max="7410" width="15.85546875" style="1" bestFit="1" customWidth="1"/>
    <col min="7411" max="7653" width="11.5703125" style="1"/>
    <col min="7654" max="7654" width="0" style="1" hidden="1" customWidth="1"/>
    <col min="7655" max="7655" width="65.7109375" style="1" customWidth="1"/>
    <col min="7656" max="7656" width="14.7109375" style="1" bestFit="1" customWidth="1"/>
    <col min="7657" max="7657" width="20.42578125" style="1" customWidth="1"/>
    <col min="7658" max="7658" width="13.28515625" style="1" bestFit="1" customWidth="1"/>
    <col min="7659" max="7659" width="12.42578125" style="1" bestFit="1" customWidth="1"/>
    <col min="7660" max="7660" width="14.85546875" style="1" bestFit="1" customWidth="1"/>
    <col min="7661" max="7661" width="0" style="1" hidden="1" customWidth="1"/>
    <col min="7662" max="7662" width="16.140625" style="1" bestFit="1" customWidth="1"/>
    <col min="7663" max="7663" width="29.85546875" style="1" bestFit="1" customWidth="1"/>
    <col min="7664" max="7664" width="15.140625" style="1" customWidth="1"/>
    <col min="7665" max="7665" width="15.5703125" style="1" bestFit="1" customWidth="1"/>
    <col min="7666" max="7666" width="15.85546875" style="1" bestFit="1" customWidth="1"/>
    <col min="7667" max="7909" width="11.5703125" style="1"/>
    <col min="7910" max="7910" width="0" style="1" hidden="1" customWidth="1"/>
    <col min="7911" max="7911" width="65.7109375" style="1" customWidth="1"/>
    <col min="7912" max="7912" width="14.7109375" style="1" bestFit="1" customWidth="1"/>
    <col min="7913" max="7913" width="20.42578125" style="1" customWidth="1"/>
    <col min="7914" max="7914" width="13.28515625" style="1" bestFit="1" customWidth="1"/>
    <col min="7915" max="7915" width="12.42578125" style="1" bestFit="1" customWidth="1"/>
    <col min="7916" max="7916" width="14.85546875" style="1" bestFit="1" customWidth="1"/>
    <col min="7917" max="7917" width="0" style="1" hidden="1" customWidth="1"/>
    <col min="7918" max="7918" width="16.140625" style="1" bestFit="1" customWidth="1"/>
    <col min="7919" max="7919" width="29.85546875" style="1" bestFit="1" customWidth="1"/>
    <col min="7920" max="7920" width="15.140625" style="1" customWidth="1"/>
    <col min="7921" max="7921" width="15.5703125" style="1" bestFit="1" customWidth="1"/>
    <col min="7922" max="7922" width="15.85546875" style="1" bestFit="1" customWidth="1"/>
    <col min="7923" max="8165" width="11.5703125" style="1"/>
    <col min="8166" max="8166" width="0" style="1" hidden="1" customWidth="1"/>
    <col min="8167" max="8167" width="65.7109375" style="1" customWidth="1"/>
    <col min="8168" max="8168" width="14.7109375" style="1" bestFit="1" customWidth="1"/>
    <col min="8169" max="8169" width="20.42578125" style="1" customWidth="1"/>
    <col min="8170" max="8170" width="13.28515625" style="1" bestFit="1" customWidth="1"/>
    <col min="8171" max="8171" width="12.42578125" style="1" bestFit="1" customWidth="1"/>
    <col min="8172" max="8172" width="14.85546875" style="1" bestFit="1" customWidth="1"/>
    <col min="8173" max="8173" width="0" style="1" hidden="1" customWidth="1"/>
    <col min="8174" max="8174" width="16.140625" style="1" bestFit="1" customWidth="1"/>
    <col min="8175" max="8175" width="29.85546875" style="1" bestFit="1" customWidth="1"/>
    <col min="8176" max="8176" width="15.140625" style="1" customWidth="1"/>
    <col min="8177" max="8177" width="15.5703125" style="1" bestFit="1" customWidth="1"/>
    <col min="8178" max="8178" width="15.85546875" style="1" bestFit="1" customWidth="1"/>
    <col min="8179" max="8421" width="11.5703125" style="1"/>
    <col min="8422" max="8422" width="0" style="1" hidden="1" customWidth="1"/>
    <col min="8423" max="8423" width="65.7109375" style="1" customWidth="1"/>
    <col min="8424" max="8424" width="14.7109375" style="1" bestFit="1" customWidth="1"/>
    <col min="8425" max="8425" width="20.42578125" style="1" customWidth="1"/>
    <col min="8426" max="8426" width="13.28515625" style="1" bestFit="1" customWidth="1"/>
    <col min="8427" max="8427" width="12.42578125" style="1" bestFit="1" customWidth="1"/>
    <col min="8428" max="8428" width="14.85546875" style="1" bestFit="1" customWidth="1"/>
    <col min="8429" max="8429" width="0" style="1" hidden="1" customWidth="1"/>
    <col min="8430" max="8430" width="16.140625" style="1" bestFit="1" customWidth="1"/>
    <col min="8431" max="8431" width="29.85546875" style="1" bestFit="1" customWidth="1"/>
    <col min="8432" max="8432" width="15.140625" style="1" customWidth="1"/>
    <col min="8433" max="8433" width="15.5703125" style="1" bestFit="1" customWidth="1"/>
    <col min="8434" max="8434" width="15.85546875" style="1" bestFit="1" customWidth="1"/>
    <col min="8435" max="8677" width="11.5703125" style="1"/>
    <col min="8678" max="8678" width="0" style="1" hidden="1" customWidth="1"/>
    <col min="8679" max="8679" width="65.7109375" style="1" customWidth="1"/>
    <col min="8680" max="8680" width="14.7109375" style="1" bestFit="1" customWidth="1"/>
    <col min="8681" max="8681" width="20.42578125" style="1" customWidth="1"/>
    <col min="8682" max="8682" width="13.28515625" style="1" bestFit="1" customWidth="1"/>
    <col min="8683" max="8683" width="12.42578125" style="1" bestFit="1" customWidth="1"/>
    <col min="8684" max="8684" width="14.85546875" style="1" bestFit="1" customWidth="1"/>
    <col min="8685" max="8685" width="0" style="1" hidden="1" customWidth="1"/>
    <col min="8686" max="8686" width="16.140625" style="1" bestFit="1" customWidth="1"/>
    <col min="8687" max="8687" width="29.85546875" style="1" bestFit="1" customWidth="1"/>
    <col min="8688" max="8688" width="15.140625" style="1" customWidth="1"/>
    <col min="8689" max="8689" width="15.5703125" style="1" bestFit="1" customWidth="1"/>
    <col min="8690" max="8690" width="15.85546875" style="1" bestFit="1" customWidth="1"/>
    <col min="8691" max="8933" width="11.5703125" style="1"/>
    <col min="8934" max="8934" width="0" style="1" hidden="1" customWidth="1"/>
    <col min="8935" max="8935" width="65.7109375" style="1" customWidth="1"/>
    <col min="8936" max="8936" width="14.7109375" style="1" bestFit="1" customWidth="1"/>
    <col min="8937" max="8937" width="20.42578125" style="1" customWidth="1"/>
    <col min="8938" max="8938" width="13.28515625" style="1" bestFit="1" customWidth="1"/>
    <col min="8939" max="8939" width="12.42578125" style="1" bestFit="1" customWidth="1"/>
    <col min="8940" max="8940" width="14.85546875" style="1" bestFit="1" customWidth="1"/>
    <col min="8941" max="8941" width="0" style="1" hidden="1" customWidth="1"/>
    <col min="8942" max="8942" width="16.140625" style="1" bestFit="1" customWidth="1"/>
    <col min="8943" max="8943" width="29.85546875" style="1" bestFit="1" customWidth="1"/>
    <col min="8944" max="8944" width="15.140625" style="1" customWidth="1"/>
    <col min="8945" max="8945" width="15.5703125" style="1" bestFit="1" customWidth="1"/>
    <col min="8946" max="8946" width="15.85546875" style="1" bestFit="1" customWidth="1"/>
    <col min="8947" max="9189" width="11.5703125" style="1"/>
    <col min="9190" max="9190" width="0" style="1" hidden="1" customWidth="1"/>
    <col min="9191" max="9191" width="65.7109375" style="1" customWidth="1"/>
    <col min="9192" max="9192" width="14.7109375" style="1" bestFit="1" customWidth="1"/>
    <col min="9193" max="9193" width="20.42578125" style="1" customWidth="1"/>
    <col min="9194" max="9194" width="13.28515625" style="1" bestFit="1" customWidth="1"/>
    <col min="9195" max="9195" width="12.42578125" style="1" bestFit="1" customWidth="1"/>
    <col min="9196" max="9196" width="14.85546875" style="1" bestFit="1" customWidth="1"/>
    <col min="9197" max="9197" width="0" style="1" hidden="1" customWidth="1"/>
    <col min="9198" max="9198" width="16.140625" style="1" bestFit="1" customWidth="1"/>
    <col min="9199" max="9199" width="29.85546875" style="1" bestFit="1" customWidth="1"/>
    <col min="9200" max="9200" width="15.140625" style="1" customWidth="1"/>
    <col min="9201" max="9201" width="15.5703125" style="1" bestFit="1" customWidth="1"/>
    <col min="9202" max="9202" width="15.85546875" style="1" bestFit="1" customWidth="1"/>
    <col min="9203" max="9445" width="11.5703125" style="1"/>
    <col min="9446" max="9446" width="0" style="1" hidden="1" customWidth="1"/>
    <col min="9447" max="9447" width="65.7109375" style="1" customWidth="1"/>
    <col min="9448" max="9448" width="14.7109375" style="1" bestFit="1" customWidth="1"/>
    <col min="9449" max="9449" width="20.42578125" style="1" customWidth="1"/>
    <col min="9450" max="9450" width="13.28515625" style="1" bestFit="1" customWidth="1"/>
    <col min="9451" max="9451" width="12.42578125" style="1" bestFit="1" customWidth="1"/>
    <col min="9452" max="9452" width="14.85546875" style="1" bestFit="1" customWidth="1"/>
    <col min="9453" max="9453" width="0" style="1" hidden="1" customWidth="1"/>
    <col min="9454" max="9454" width="16.140625" style="1" bestFit="1" customWidth="1"/>
    <col min="9455" max="9455" width="29.85546875" style="1" bestFit="1" customWidth="1"/>
    <col min="9456" max="9456" width="15.140625" style="1" customWidth="1"/>
    <col min="9457" max="9457" width="15.5703125" style="1" bestFit="1" customWidth="1"/>
    <col min="9458" max="9458" width="15.85546875" style="1" bestFit="1" customWidth="1"/>
    <col min="9459" max="9701" width="11.5703125" style="1"/>
    <col min="9702" max="9702" width="0" style="1" hidden="1" customWidth="1"/>
    <col min="9703" max="9703" width="65.7109375" style="1" customWidth="1"/>
    <col min="9704" max="9704" width="14.7109375" style="1" bestFit="1" customWidth="1"/>
    <col min="9705" max="9705" width="20.42578125" style="1" customWidth="1"/>
    <col min="9706" max="9706" width="13.28515625" style="1" bestFit="1" customWidth="1"/>
    <col min="9707" max="9707" width="12.42578125" style="1" bestFit="1" customWidth="1"/>
    <col min="9708" max="9708" width="14.85546875" style="1" bestFit="1" customWidth="1"/>
    <col min="9709" max="9709" width="0" style="1" hidden="1" customWidth="1"/>
    <col min="9710" max="9710" width="16.140625" style="1" bestFit="1" customWidth="1"/>
    <col min="9711" max="9711" width="29.85546875" style="1" bestFit="1" customWidth="1"/>
    <col min="9712" max="9712" width="15.140625" style="1" customWidth="1"/>
    <col min="9713" max="9713" width="15.5703125" style="1" bestFit="1" customWidth="1"/>
    <col min="9714" max="9714" width="15.85546875" style="1" bestFit="1" customWidth="1"/>
    <col min="9715" max="9957" width="11.5703125" style="1"/>
    <col min="9958" max="9958" width="0" style="1" hidden="1" customWidth="1"/>
    <col min="9959" max="9959" width="65.7109375" style="1" customWidth="1"/>
    <col min="9960" max="9960" width="14.7109375" style="1" bestFit="1" customWidth="1"/>
    <col min="9961" max="9961" width="20.42578125" style="1" customWidth="1"/>
    <col min="9962" max="9962" width="13.28515625" style="1" bestFit="1" customWidth="1"/>
    <col min="9963" max="9963" width="12.42578125" style="1" bestFit="1" customWidth="1"/>
    <col min="9964" max="9964" width="14.85546875" style="1" bestFit="1" customWidth="1"/>
    <col min="9965" max="9965" width="0" style="1" hidden="1" customWidth="1"/>
    <col min="9966" max="9966" width="16.140625" style="1" bestFit="1" customWidth="1"/>
    <col min="9967" max="9967" width="29.85546875" style="1" bestFit="1" customWidth="1"/>
    <col min="9968" max="9968" width="15.140625" style="1" customWidth="1"/>
    <col min="9969" max="9969" width="15.5703125" style="1" bestFit="1" customWidth="1"/>
    <col min="9970" max="9970" width="15.85546875" style="1" bestFit="1" customWidth="1"/>
    <col min="9971" max="10213" width="11.5703125" style="1"/>
    <col min="10214" max="10214" width="0" style="1" hidden="1" customWidth="1"/>
    <col min="10215" max="10215" width="65.7109375" style="1" customWidth="1"/>
    <col min="10216" max="10216" width="14.7109375" style="1" bestFit="1" customWidth="1"/>
    <col min="10217" max="10217" width="20.42578125" style="1" customWidth="1"/>
    <col min="10218" max="10218" width="13.28515625" style="1" bestFit="1" customWidth="1"/>
    <col min="10219" max="10219" width="12.42578125" style="1" bestFit="1" customWidth="1"/>
    <col min="10220" max="10220" width="14.85546875" style="1" bestFit="1" customWidth="1"/>
    <col min="10221" max="10221" width="0" style="1" hidden="1" customWidth="1"/>
    <col min="10222" max="10222" width="16.140625" style="1" bestFit="1" customWidth="1"/>
    <col min="10223" max="10223" width="29.85546875" style="1" bestFit="1" customWidth="1"/>
    <col min="10224" max="10224" width="15.140625" style="1" customWidth="1"/>
    <col min="10225" max="10225" width="15.5703125" style="1" bestFit="1" customWidth="1"/>
    <col min="10226" max="10226" width="15.85546875" style="1" bestFit="1" customWidth="1"/>
    <col min="10227" max="10469" width="11.5703125" style="1"/>
    <col min="10470" max="10470" width="0" style="1" hidden="1" customWidth="1"/>
    <col min="10471" max="10471" width="65.7109375" style="1" customWidth="1"/>
    <col min="10472" max="10472" width="14.7109375" style="1" bestFit="1" customWidth="1"/>
    <col min="10473" max="10473" width="20.42578125" style="1" customWidth="1"/>
    <col min="10474" max="10474" width="13.28515625" style="1" bestFit="1" customWidth="1"/>
    <col min="10475" max="10475" width="12.42578125" style="1" bestFit="1" customWidth="1"/>
    <col min="10476" max="10476" width="14.85546875" style="1" bestFit="1" customWidth="1"/>
    <col min="10477" max="10477" width="0" style="1" hidden="1" customWidth="1"/>
    <col min="10478" max="10478" width="16.140625" style="1" bestFit="1" customWidth="1"/>
    <col min="10479" max="10479" width="29.85546875" style="1" bestFit="1" customWidth="1"/>
    <col min="10480" max="10480" width="15.140625" style="1" customWidth="1"/>
    <col min="10481" max="10481" width="15.5703125" style="1" bestFit="1" customWidth="1"/>
    <col min="10482" max="10482" width="15.85546875" style="1" bestFit="1" customWidth="1"/>
    <col min="10483" max="10725" width="11.5703125" style="1"/>
    <col min="10726" max="10726" width="0" style="1" hidden="1" customWidth="1"/>
    <col min="10727" max="10727" width="65.7109375" style="1" customWidth="1"/>
    <col min="10728" max="10728" width="14.7109375" style="1" bestFit="1" customWidth="1"/>
    <col min="10729" max="10729" width="20.42578125" style="1" customWidth="1"/>
    <col min="10730" max="10730" width="13.28515625" style="1" bestFit="1" customWidth="1"/>
    <col min="10731" max="10731" width="12.42578125" style="1" bestFit="1" customWidth="1"/>
    <col min="10732" max="10732" width="14.85546875" style="1" bestFit="1" customWidth="1"/>
    <col min="10733" max="10733" width="0" style="1" hidden="1" customWidth="1"/>
    <col min="10734" max="10734" width="16.140625" style="1" bestFit="1" customWidth="1"/>
    <col min="10735" max="10735" width="29.85546875" style="1" bestFit="1" customWidth="1"/>
    <col min="10736" max="10736" width="15.140625" style="1" customWidth="1"/>
    <col min="10737" max="10737" width="15.5703125" style="1" bestFit="1" customWidth="1"/>
    <col min="10738" max="10738" width="15.85546875" style="1" bestFit="1" customWidth="1"/>
    <col min="10739" max="10981" width="11.5703125" style="1"/>
    <col min="10982" max="10982" width="0" style="1" hidden="1" customWidth="1"/>
    <col min="10983" max="10983" width="65.7109375" style="1" customWidth="1"/>
    <col min="10984" max="10984" width="14.7109375" style="1" bestFit="1" customWidth="1"/>
    <col min="10985" max="10985" width="20.42578125" style="1" customWidth="1"/>
    <col min="10986" max="10986" width="13.28515625" style="1" bestFit="1" customWidth="1"/>
    <col min="10987" max="10987" width="12.42578125" style="1" bestFit="1" customWidth="1"/>
    <col min="10988" max="10988" width="14.85546875" style="1" bestFit="1" customWidth="1"/>
    <col min="10989" max="10989" width="0" style="1" hidden="1" customWidth="1"/>
    <col min="10990" max="10990" width="16.140625" style="1" bestFit="1" customWidth="1"/>
    <col min="10991" max="10991" width="29.85546875" style="1" bestFit="1" customWidth="1"/>
    <col min="10992" max="10992" width="15.140625" style="1" customWidth="1"/>
    <col min="10993" max="10993" width="15.5703125" style="1" bestFit="1" customWidth="1"/>
    <col min="10994" max="10994" width="15.85546875" style="1" bestFit="1" customWidth="1"/>
    <col min="10995" max="11237" width="11.5703125" style="1"/>
    <col min="11238" max="11238" width="0" style="1" hidden="1" customWidth="1"/>
    <col min="11239" max="11239" width="65.7109375" style="1" customWidth="1"/>
    <col min="11240" max="11240" width="14.7109375" style="1" bestFit="1" customWidth="1"/>
    <col min="11241" max="11241" width="20.42578125" style="1" customWidth="1"/>
    <col min="11242" max="11242" width="13.28515625" style="1" bestFit="1" customWidth="1"/>
    <col min="11243" max="11243" width="12.42578125" style="1" bestFit="1" customWidth="1"/>
    <col min="11244" max="11244" width="14.85546875" style="1" bestFit="1" customWidth="1"/>
    <col min="11245" max="11245" width="0" style="1" hidden="1" customWidth="1"/>
    <col min="11246" max="11246" width="16.140625" style="1" bestFit="1" customWidth="1"/>
    <col min="11247" max="11247" width="29.85546875" style="1" bestFit="1" customWidth="1"/>
    <col min="11248" max="11248" width="15.140625" style="1" customWidth="1"/>
    <col min="11249" max="11249" width="15.5703125" style="1" bestFit="1" customWidth="1"/>
    <col min="11250" max="11250" width="15.85546875" style="1" bestFit="1" customWidth="1"/>
    <col min="11251" max="11493" width="11.5703125" style="1"/>
    <col min="11494" max="11494" width="0" style="1" hidden="1" customWidth="1"/>
    <col min="11495" max="11495" width="65.7109375" style="1" customWidth="1"/>
    <col min="11496" max="11496" width="14.7109375" style="1" bestFit="1" customWidth="1"/>
    <col min="11497" max="11497" width="20.42578125" style="1" customWidth="1"/>
    <col min="11498" max="11498" width="13.28515625" style="1" bestFit="1" customWidth="1"/>
    <col min="11499" max="11499" width="12.42578125" style="1" bestFit="1" customWidth="1"/>
    <col min="11500" max="11500" width="14.85546875" style="1" bestFit="1" customWidth="1"/>
    <col min="11501" max="11501" width="0" style="1" hidden="1" customWidth="1"/>
    <col min="11502" max="11502" width="16.140625" style="1" bestFit="1" customWidth="1"/>
    <col min="11503" max="11503" width="29.85546875" style="1" bestFit="1" customWidth="1"/>
    <col min="11504" max="11504" width="15.140625" style="1" customWidth="1"/>
    <col min="11505" max="11505" width="15.5703125" style="1" bestFit="1" customWidth="1"/>
    <col min="11506" max="11506" width="15.85546875" style="1" bestFit="1" customWidth="1"/>
    <col min="11507" max="11749" width="11.5703125" style="1"/>
    <col min="11750" max="11750" width="0" style="1" hidden="1" customWidth="1"/>
    <col min="11751" max="11751" width="65.7109375" style="1" customWidth="1"/>
    <col min="11752" max="11752" width="14.7109375" style="1" bestFit="1" customWidth="1"/>
    <col min="11753" max="11753" width="20.42578125" style="1" customWidth="1"/>
    <col min="11754" max="11754" width="13.28515625" style="1" bestFit="1" customWidth="1"/>
    <col min="11755" max="11755" width="12.42578125" style="1" bestFit="1" customWidth="1"/>
    <col min="11756" max="11756" width="14.85546875" style="1" bestFit="1" customWidth="1"/>
    <col min="11757" max="11757" width="0" style="1" hidden="1" customWidth="1"/>
    <col min="11758" max="11758" width="16.140625" style="1" bestFit="1" customWidth="1"/>
    <col min="11759" max="11759" width="29.85546875" style="1" bestFit="1" customWidth="1"/>
    <col min="11760" max="11760" width="15.140625" style="1" customWidth="1"/>
    <col min="11761" max="11761" width="15.5703125" style="1" bestFit="1" customWidth="1"/>
    <col min="11762" max="11762" width="15.85546875" style="1" bestFit="1" customWidth="1"/>
    <col min="11763" max="12005" width="11.5703125" style="1"/>
    <col min="12006" max="12006" width="0" style="1" hidden="1" customWidth="1"/>
    <col min="12007" max="12007" width="65.7109375" style="1" customWidth="1"/>
    <col min="12008" max="12008" width="14.7109375" style="1" bestFit="1" customWidth="1"/>
    <col min="12009" max="12009" width="20.42578125" style="1" customWidth="1"/>
    <col min="12010" max="12010" width="13.28515625" style="1" bestFit="1" customWidth="1"/>
    <col min="12011" max="12011" width="12.42578125" style="1" bestFit="1" customWidth="1"/>
    <col min="12012" max="12012" width="14.85546875" style="1" bestFit="1" customWidth="1"/>
    <col min="12013" max="12013" width="0" style="1" hidden="1" customWidth="1"/>
    <col min="12014" max="12014" width="16.140625" style="1" bestFit="1" customWidth="1"/>
    <col min="12015" max="12015" width="29.85546875" style="1" bestFit="1" customWidth="1"/>
    <col min="12016" max="12016" width="15.140625" style="1" customWidth="1"/>
    <col min="12017" max="12017" width="15.5703125" style="1" bestFit="1" customWidth="1"/>
    <col min="12018" max="12018" width="15.85546875" style="1" bestFit="1" customWidth="1"/>
    <col min="12019" max="12261" width="11.5703125" style="1"/>
    <col min="12262" max="12262" width="0" style="1" hidden="1" customWidth="1"/>
    <col min="12263" max="12263" width="65.7109375" style="1" customWidth="1"/>
    <col min="12264" max="12264" width="14.7109375" style="1" bestFit="1" customWidth="1"/>
    <col min="12265" max="12265" width="20.42578125" style="1" customWidth="1"/>
    <col min="12266" max="12266" width="13.28515625" style="1" bestFit="1" customWidth="1"/>
    <col min="12267" max="12267" width="12.42578125" style="1" bestFit="1" customWidth="1"/>
    <col min="12268" max="12268" width="14.85546875" style="1" bestFit="1" customWidth="1"/>
    <col min="12269" max="12269" width="0" style="1" hidden="1" customWidth="1"/>
    <col min="12270" max="12270" width="16.140625" style="1" bestFit="1" customWidth="1"/>
    <col min="12271" max="12271" width="29.85546875" style="1" bestFit="1" customWidth="1"/>
    <col min="12272" max="12272" width="15.140625" style="1" customWidth="1"/>
    <col min="12273" max="12273" width="15.5703125" style="1" bestFit="1" customWidth="1"/>
    <col min="12274" max="12274" width="15.85546875" style="1" bestFit="1" customWidth="1"/>
    <col min="12275" max="12517" width="11.5703125" style="1"/>
    <col min="12518" max="12518" width="0" style="1" hidden="1" customWidth="1"/>
    <col min="12519" max="12519" width="65.7109375" style="1" customWidth="1"/>
    <col min="12520" max="12520" width="14.7109375" style="1" bestFit="1" customWidth="1"/>
    <col min="12521" max="12521" width="20.42578125" style="1" customWidth="1"/>
    <col min="12522" max="12522" width="13.28515625" style="1" bestFit="1" customWidth="1"/>
    <col min="12523" max="12523" width="12.42578125" style="1" bestFit="1" customWidth="1"/>
    <col min="12524" max="12524" width="14.85546875" style="1" bestFit="1" customWidth="1"/>
    <col min="12525" max="12525" width="0" style="1" hidden="1" customWidth="1"/>
    <col min="12526" max="12526" width="16.140625" style="1" bestFit="1" customWidth="1"/>
    <col min="12527" max="12527" width="29.85546875" style="1" bestFit="1" customWidth="1"/>
    <col min="12528" max="12528" width="15.140625" style="1" customWidth="1"/>
    <col min="12529" max="12529" width="15.5703125" style="1" bestFit="1" customWidth="1"/>
    <col min="12530" max="12530" width="15.85546875" style="1" bestFit="1" customWidth="1"/>
    <col min="12531" max="12773" width="11.5703125" style="1"/>
    <col min="12774" max="12774" width="0" style="1" hidden="1" customWidth="1"/>
    <col min="12775" max="12775" width="65.7109375" style="1" customWidth="1"/>
    <col min="12776" max="12776" width="14.7109375" style="1" bestFit="1" customWidth="1"/>
    <col min="12777" max="12777" width="20.42578125" style="1" customWidth="1"/>
    <col min="12778" max="12778" width="13.28515625" style="1" bestFit="1" customWidth="1"/>
    <col min="12779" max="12779" width="12.42578125" style="1" bestFit="1" customWidth="1"/>
    <col min="12780" max="12780" width="14.85546875" style="1" bestFit="1" customWidth="1"/>
    <col min="12781" max="12781" width="0" style="1" hidden="1" customWidth="1"/>
    <col min="12782" max="12782" width="16.140625" style="1" bestFit="1" customWidth="1"/>
    <col min="12783" max="12783" width="29.85546875" style="1" bestFit="1" customWidth="1"/>
    <col min="12784" max="12784" width="15.140625" style="1" customWidth="1"/>
    <col min="12785" max="12785" width="15.5703125" style="1" bestFit="1" customWidth="1"/>
    <col min="12786" max="12786" width="15.85546875" style="1" bestFit="1" customWidth="1"/>
    <col min="12787" max="13029" width="11.5703125" style="1"/>
    <col min="13030" max="13030" width="0" style="1" hidden="1" customWidth="1"/>
    <col min="13031" max="13031" width="65.7109375" style="1" customWidth="1"/>
    <col min="13032" max="13032" width="14.7109375" style="1" bestFit="1" customWidth="1"/>
    <col min="13033" max="13033" width="20.42578125" style="1" customWidth="1"/>
    <col min="13034" max="13034" width="13.28515625" style="1" bestFit="1" customWidth="1"/>
    <col min="13035" max="13035" width="12.42578125" style="1" bestFit="1" customWidth="1"/>
    <col min="13036" max="13036" width="14.85546875" style="1" bestFit="1" customWidth="1"/>
    <col min="13037" max="13037" width="0" style="1" hidden="1" customWidth="1"/>
    <col min="13038" max="13038" width="16.140625" style="1" bestFit="1" customWidth="1"/>
    <col min="13039" max="13039" width="29.85546875" style="1" bestFit="1" customWidth="1"/>
    <col min="13040" max="13040" width="15.140625" style="1" customWidth="1"/>
    <col min="13041" max="13041" width="15.5703125" style="1" bestFit="1" customWidth="1"/>
    <col min="13042" max="13042" width="15.85546875" style="1" bestFit="1" customWidth="1"/>
    <col min="13043" max="13285" width="11.5703125" style="1"/>
    <col min="13286" max="13286" width="0" style="1" hidden="1" customWidth="1"/>
    <col min="13287" max="13287" width="65.7109375" style="1" customWidth="1"/>
    <col min="13288" max="13288" width="14.7109375" style="1" bestFit="1" customWidth="1"/>
    <col min="13289" max="13289" width="20.42578125" style="1" customWidth="1"/>
    <col min="13290" max="13290" width="13.28515625" style="1" bestFit="1" customWidth="1"/>
    <col min="13291" max="13291" width="12.42578125" style="1" bestFit="1" customWidth="1"/>
    <col min="13292" max="13292" width="14.85546875" style="1" bestFit="1" customWidth="1"/>
    <col min="13293" max="13293" width="0" style="1" hidden="1" customWidth="1"/>
    <col min="13294" max="13294" width="16.140625" style="1" bestFit="1" customWidth="1"/>
    <col min="13295" max="13295" width="29.85546875" style="1" bestFit="1" customWidth="1"/>
    <col min="13296" max="13296" width="15.140625" style="1" customWidth="1"/>
    <col min="13297" max="13297" width="15.5703125" style="1" bestFit="1" customWidth="1"/>
    <col min="13298" max="13298" width="15.85546875" style="1" bestFit="1" customWidth="1"/>
    <col min="13299" max="13541" width="11.5703125" style="1"/>
    <col min="13542" max="13542" width="0" style="1" hidden="1" customWidth="1"/>
    <col min="13543" max="13543" width="65.7109375" style="1" customWidth="1"/>
    <col min="13544" max="13544" width="14.7109375" style="1" bestFit="1" customWidth="1"/>
    <col min="13545" max="13545" width="20.42578125" style="1" customWidth="1"/>
    <col min="13546" max="13546" width="13.28515625" style="1" bestFit="1" customWidth="1"/>
    <col min="13547" max="13547" width="12.42578125" style="1" bestFit="1" customWidth="1"/>
    <col min="13548" max="13548" width="14.85546875" style="1" bestFit="1" customWidth="1"/>
    <col min="13549" max="13549" width="0" style="1" hidden="1" customWidth="1"/>
    <col min="13550" max="13550" width="16.140625" style="1" bestFit="1" customWidth="1"/>
    <col min="13551" max="13551" width="29.85546875" style="1" bestFit="1" customWidth="1"/>
    <col min="13552" max="13552" width="15.140625" style="1" customWidth="1"/>
    <col min="13553" max="13553" width="15.5703125" style="1" bestFit="1" customWidth="1"/>
    <col min="13554" max="13554" width="15.85546875" style="1" bestFit="1" customWidth="1"/>
    <col min="13555" max="13797" width="11.5703125" style="1"/>
    <col min="13798" max="13798" width="0" style="1" hidden="1" customWidth="1"/>
    <col min="13799" max="13799" width="65.7109375" style="1" customWidth="1"/>
    <col min="13800" max="13800" width="14.7109375" style="1" bestFit="1" customWidth="1"/>
    <col min="13801" max="13801" width="20.42578125" style="1" customWidth="1"/>
    <col min="13802" max="13802" width="13.28515625" style="1" bestFit="1" customWidth="1"/>
    <col min="13803" max="13803" width="12.42578125" style="1" bestFit="1" customWidth="1"/>
    <col min="13804" max="13804" width="14.85546875" style="1" bestFit="1" customWidth="1"/>
    <col min="13805" max="13805" width="0" style="1" hidden="1" customWidth="1"/>
    <col min="13806" max="13806" width="16.140625" style="1" bestFit="1" customWidth="1"/>
    <col min="13807" max="13807" width="29.85546875" style="1" bestFit="1" customWidth="1"/>
    <col min="13808" max="13808" width="15.140625" style="1" customWidth="1"/>
    <col min="13809" max="13809" width="15.5703125" style="1" bestFit="1" customWidth="1"/>
    <col min="13810" max="13810" width="15.85546875" style="1" bestFit="1" customWidth="1"/>
    <col min="13811" max="14053" width="11.5703125" style="1"/>
    <col min="14054" max="14054" width="0" style="1" hidden="1" customWidth="1"/>
    <col min="14055" max="14055" width="65.7109375" style="1" customWidth="1"/>
    <col min="14056" max="14056" width="14.7109375" style="1" bestFit="1" customWidth="1"/>
    <col min="14057" max="14057" width="20.42578125" style="1" customWidth="1"/>
    <col min="14058" max="14058" width="13.28515625" style="1" bestFit="1" customWidth="1"/>
    <col min="14059" max="14059" width="12.42578125" style="1" bestFit="1" customWidth="1"/>
    <col min="14060" max="14060" width="14.85546875" style="1" bestFit="1" customWidth="1"/>
    <col min="14061" max="14061" width="0" style="1" hidden="1" customWidth="1"/>
    <col min="14062" max="14062" width="16.140625" style="1" bestFit="1" customWidth="1"/>
    <col min="14063" max="14063" width="29.85546875" style="1" bestFit="1" customWidth="1"/>
    <col min="14064" max="14064" width="15.140625" style="1" customWidth="1"/>
    <col min="14065" max="14065" width="15.5703125" style="1" bestFit="1" customWidth="1"/>
    <col min="14066" max="14066" width="15.85546875" style="1" bestFit="1" customWidth="1"/>
    <col min="14067" max="14309" width="11.5703125" style="1"/>
    <col min="14310" max="14310" width="0" style="1" hidden="1" customWidth="1"/>
    <col min="14311" max="14311" width="65.7109375" style="1" customWidth="1"/>
    <col min="14312" max="14312" width="14.7109375" style="1" bestFit="1" customWidth="1"/>
    <col min="14313" max="14313" width="20.42578125" style="1" customWidth="1"/>
    <col min="14314" max="14314" width="13.28515625" style="1" bestFit="1" customWidth="1"/>
    <col min="14315" max="14315" width="12.42578125" style="1" bestFit="1" customWidth="1"/>
    <col min="14316" max="14316" width="14.85546875" style="1" bestFit="1" customWidth="1"/>
    <col min="14317" max="14317" width="0" style="1" hidden="1" customWidth="1"/>
    <col min="14318" max="14318" width="16.140625" style="1" bestFit="1" customWidth="1"/>
    <col min="14319" max="14319" width="29.85546875" style="1" bestFit="1" customWidth="1"/>
    <col min="14320" max="14320" width="15.140625" style="1" customWidth="1"/>
    <col min="14321" max="14321" width="15.5703125" style="1" bestFit="1" customWidth="1"/>
    <col min="14322" max="14322" width="15.85546875" style="1" bestFit="1" customWidth="1"/>
    <col min="14323" max="14565" width="11.5703125" style="1"/>
    <col min="14566" max="14566" width="0" style="1" hidden="1" customWidth="1"/>
    <col min="14567" max="14567" width="65.7109375" style="1" customWidth="1"/>
    <col min="14568" max="14568" width="14.7109375" style="1" bestFit="1" customWidth="1"/>
    <col min="14569" max="14569" width="20.42578125" style="1" customWidth="1"/>
    <col min="14570" max="14570" width="13.28515625" style="1" bestFit="1" customWidth="1"/>
    <col min="14571" max="14571" width="12.42578125" style="1" bestFit="1" customWidth="1"/>
    <col min="14572" max="14572" width="14.85546875" style="1" bestFit="1" customWidth="1"/>
    <col min="14573" max="14573" width="0" style="1" hidden="1" customWidth="1"/>
    <col min="14574" max="14574" width="16.140625" style="1" bestFit="1" customWidth="1"/>
    <col min="14575" max="14575" width="29.85546875" style="1" bestFit="1" customWidth="1"/>
    <col min="14576" max="14576" width="15.140625" style="1" customWidth="1"/>
    <col min="14577" max="14577" width="15.5703125" style="1" bestFit="1" customWidth="1"/>
    <col min="14578" max="14578" width="15.85546875" style="1" bestFit="1" customWidth="1"/>
    <col min="14579" max="14821" width="11.5703125" style="1"/>
    <col min="14822" max="14822" width="0" style="1" hidden="1" customWidth="1"/>
    <col min="14823" max="14823" width="65.7109375" style="1" customWidth="1"/>
    <col min="14824" max="14824" width="14.7109375" style="1" bestFit="1" customWidth="1"/>
    <col min="14825" max="14825" width="20.42578125" style="1" customWidth="1"/>
    <col min="14826" max="14826" width="13.28515625" style="1" bestFit="1" customWidth="1"/>
    <col min="14827" max="14827" width="12.42578125" style="1" bestFit="1" customWidth="1"/>
    <col min="14828" max="14828" width="14.85546875" style="1" bestFit="1" customWidth="1"/>
    <col min="14829" max="14829" width="0" style="1" hidden="1" customWidth="1"/>
    <col min="14830" max="14830" width="16.140625" style="1" bestFit="1" customWidth="1"/>
    <col min="14831" max="14831" width="29.85546875" style="1" bestFit="1" customWidth="1"/>
    <col min="14832" max="14832" width="15.140625" style="1" customWidth="1"/>
    <col min="14833" max="14833" width="15.5703125" style="1" bestFit="1" customWidth="1"/>
    <col min="14834" max="14834" width="15.85546875" style="1" bestFit="1" customWidth="1"/>
    <col min="14835" max="15077" width="11.5703125" style="1"/>
    <col min="15078" max="15078" width="0" style="1" hidden="1" customWidth="1"/>
    <col min="15079" max="15079" width="65.7109375" style="1" customWidth="1"/>
    <col min="15080" max="15080" width="14.7109375" style="1" bestFit="1" customWidth="1"/>
    <col min="15081" max="15081" width="20.42578125" style="1" customWidth="1"/>
    <col min="15082" max="15082" width="13.28515625" style="1" bestFit="1" customWidth="1"/>
    <col min="15083" max="15083" width="12.42578125" style="1" bestFit="1" customWidth="1"/>
    <col min="15084" max="15084" width="14.85546875" style="1" bestFit="1" customWidth="1"/>
    <col min="15085" max="15085" width="0" style="1" hidden="1" customWidth="1"/>
    <col min="15086" max="15086" width="16.140625" style="1" bestFit="1" customWidth="1"/>
    <col min="15087" max="15087" width="29.85546875" style="1" bestFit="1" customWidth="1"/>
    <col min="15088" max="15088" width="15.140625" style="1" customWidth="1"/>
    <col min="15089" max="15089" width="15.5703125" style="1" bestFit="1" customWidth="1"/>
    <col min="15090" max="15090" width="15.85546875" style="1" bestFit="1" customWidth="1"/>
    <col min="15091" max="15333" width="11.5703125" style="1"/>
    <col min="15334" max="15334" width="0" style="1" hidden="1" customWidth="1"/>
    <col min="15335" max="15335" width="65.7109375" style="1" customWidth="1"/>
    <col min="15336" max="15336" width="14.7109375" style="1" bestFit="1" customWidth="1"/>
    <col min="15337" max="15337" width="20.42578125" style="1" customWidth="1"/>
    <col min="15338" max="15338" width="13.28515625" style="1" bestFit="1" customWidth="1"/>
    <col min="15339" max="15339" width="12.42578125" style="1" bestFit="1" customWidth="1"/>
    <col min="15340" max="15340" width="14.85546875" style="1" bestFit="1" customWidth="1"/>
    <col min="15341" max="15341" width="0" style="1" hidden="1" customWidth="1"/>
    <col min="15342" max="15342" width="16.140625" style="1" bestFit="1" customWidth="1"/>
    <col min="15343" max="15343" width="29.85546875" style="1" bestFit="1" customWidth="1"/>
    <col min="15344" max="15344" width="15.140625" style="1" customWidth="1"/>
    <col min="15345" max="15345" width="15.5703125" style="1" bestFit="1" customWidth="1"/>
    <col min="15346" max="15346" width="15.85546875" style="1" bestFit="1" customWidth="1"/>
    <col min="15347" max="15589" width="11.5703125" style="1"/>
    <col min="15590" max="15590" width="0" style="1" hidden="1" customWidth="1"/>
    <col min="15591" max="15591" width="65.7109375" style="1" customWidth="1"/>
    <col min="15592" max="15592" width="14.7109375" style="1" bestFit="1" customWidth="1"/>
    <col min="15593" max="15593" width="20.42578125" style="1" customWidth="1"/>
    <col min="15594" max="15594" width="13.28515625" style="1" bestFit="1" customWidth="1"/>
    <col min="15595" max="15595" width="12.42578125" style="1" bestFit="1" customWidth="1"/>
    <col min="15596" max="15596" width="14.85546875" style="1" bestFit="1" customWidth="1"/>
    <col min="15597" max="15597" width="0" style="1" hidden="1" customWidth="1"/>
    <col min="15598" max="15598" width="16.140625" style="1" bestFit="1" customWidth="1"/>
    <col min="15599" max="15599" width="29.85546875" style="1" bestFit="1" customWidth="1"/>
    <col min="15600" max="15600" width="15.140625" style="1" customWidth="1"/>
    <col min="15601" max="15601" width="15.5703125" style="1" bestFit="1" customWidth="1"/>
    <col min="15602" max="15602" width="15.85546875" style="1" bestFit="1" customWidth="1"/>
    <col min="15603" max="15845" width="11.5703125" style="1"/>
    <col min="15846" max="15846" width="0" style="1" hidden="1" customWidth="1"/>
    <col min="15847" max="15847" width="65.7109375" style="1" customWidth="1"/>
    <col min="15848" max="15848" width="14.7109375" style="1" bestFit="1" customWidth="1"/>
    <col min="15849" max="15849" width="20.42578125" style="1" customWidth="1"/>
    <col min="15850" max="15850" width="13.28515625" style="1" bestFit="1" customWidth="1"/>
    <col min="15851" max="15851" width="12.42578125" style="1" bestFit="1" customWidth="1"/>
    <col min="15852" max="15852" width="14.85546875" style="1" bestFit="1" customWidth="1"/>
    <col min="15853" max="15853" width="0" style="1" hidden="1" customWidth="1"/>
    <col min="15854" max="15854" width="16.140625" style="1" bestFit="1" customWidth="1"/>
    <col min="15855" max="15855" width="29.85546875" style="1" bestFit="1" customWidth="1"/>
    <col min="15856" max="15856" width="15.140625" style="1" customWidth="1"/>
    <col min="15857" max="15857" width="15.5703125" style="1" bestFit="1" customWidth="1"/>
    <col min="15858" max="15858" width="15.85546875" style="1" bestFit="1" customWidth="1"/>
    <col min="15859" max="16101" width="11.5703125" style="1"/>
    <col min="16102" max="16102" width="0" style="1" hidden="1" customWidth="1"/>
    <col min="16103" max="16103" width="65.7109375" style="1" customWidth="1"/>
    <col min="16104" max="16104" width="14.7109375" style="1" bestFit="1" customWidth="1"/>
    <col min="16105" max="16105" width="20.42578125" style="1" customWidth="1"/>
    <col min="16106" max="16106" width="13.28515625" style="1" bestFit="1" customWidth="1"/>
    <col min="16107" max="16107" width="12.42578125" style="1" bestFit="1" customWidth="1"/>
    <col min="16108" max="16108" width="14.85546875" style="1" bestFit="1" customWidth="1"/>
    <col min="16109" max="16109" width="0" style="1" hidden="1" customWidth="1"/>
    <col min="16110" max="16110" width="16.140625" style="1" bestFit="1" customWidth="1"/>
    <col min="16111" max="16111" width="29.85546875" style="1" bestFit="1" customWidth="1"/>
    <col min="16112" max="16112" width="15.140625" style="1" customWidth="1"/>
    <col min="16113" max="16113" width="15.5703125" style="1" bestFit="1" customWidth="1"/>
    <col min="16114" max="16114" width="15.85546875" style="1" bestFit="1" customWidth="1"/>
    <col min="16115" max="16384" width="11.5703125" style="1"/>
  </cols>
  <sheetData>
    <row r="2" spans="2:15" ht="22.5" x14ac:dyDescent="0.3">
      <c r="C2" s="172" t="s">
        <v>155</v>
      </c>
      <c r="D2" s="172"/>
      <c r="E2" s="172"/>
      <c r="F2" s="172"/>
      <c r="G2" s="172"/>
      <c r="H2" s="172"/>
    </row>
    <row r="3" spans="2:15" ht="15.75" x14ac:dyDescent="0.25">
      <c r="C3" s="173" t="s">
        <v>156</v>
      </c>
      <c r="D3" s="173"/>
      <c r="E3" s="173"/>
      <c r="F3" s="173"/>
      <c r="G3" s="173"/>
      <c r="H3" s="173"/>
    </row>
    <row r="7" spans="2:15" ht="15.75" x14ac:dyDescent="0.25">
      <c r="B7" s="18"/>
      <c r="C7" s="74" t="s">
        <v>83</v>
      </c>
      <c r="D7" s="20"/>
      <c r="E7" s="20"/>
      <c r="F7" s="162" t="s">
        <v>153</v>
      </c>
      <c r="G7" s="163"/>
      <c r="H7" s="163"/>
      <c r="I7" s="163"/>
      <c r="J7" s="163"/>
      <c r="K7" s="163"/>
      <c r="L7" s="163"/>
      <c r="M7" s="164"/>
    </row>
    <row r="8" spans="2:15" ht="15.75" x14ac:dyDescent="0.25">
      <c r="B8" s="18"/>
      <c r="C8" s="74" t="s">
        <v>84</v>
      </c>
      <c r="D8" s="20"/>
      <c r="E8" s="20"/>
      <c r="F8" s="165"/>
      <c r="G8" s="166"/>
      <c r="H8" s="166"/>
      <c r="I8" s="21"/>
      <c r="J8" s="21"/>
      <c r="K8" s="22"/>
      <c r="L8" s="22"/>
      <c r="M8" s="23"/>
    </row>
    <row r="9" spans="2:15" ht="15.75" x14ac:dyDescent="0.25">
      <c r="B9" s="74"/>
      <c r="C9" s="74" t="s">
        <v>121</v>
      </c>
      <c r="D9" s="74"/>
      <c r="E9" s="20"/>
      <c r="F9" s="167" t="s">
        <v>85</v>
      </c>
      <c r="G9" s="168"/>
      <c r="H9" s="168"/>
      <c r="I9" s="168"/>
      <c r="J9" s="168"/>
      <c r="K9" s="168"/>
      <c r="L9" s="168"/>
      <c r="M9" s="169"/>
    </row>
    <row r="10" spans="2:15" ht="15.75" x14ac:dyDescent="0.25">
      <c r="B10" s="18"/>
      <c r="C10" s="22"/>
      <c r="D10" s="24"/>
      <c r="E10" s="24"/>
      <c r="F10" s="170"/>
      <c r="G10" s="171"/>
      <c r="H10" s="171"/>
      <c r="I10" s="25"/>
      <c r="J10" s="26"/>
      <c r="K10" s="24"/>
      <c r="L10" s="24"/>
      <c r="M10" s="23"/>
    </row>
    <row r="11" spans="2:15" ht="15.75" x14ac:dyDescent="0.25">
      <c r="B11" s="174" t="s">
        <v>86</v>
      </c>
      <c r="C11" s="177" t="s">
        <v>87</v>
      </c>
      <c r="D11" s="27"/>
      <c r="E11" s="28"/>
      <c r="F11" s="29"/>
      <c r="G11" s="35"/>
      <c r="H11" s="155" t="s">
        <v>88</v>
      </c>
      <c r="I11" s="156"/>
      <c r="J11" s="156"/>
      <c r="K11" s="157"/>
      <c r="L11" s="155" t="s">
        <v>89</v>
      </c>
      <c r="M11" s="156"/>
      <c r="N11" s="156"/>
      <c r="O11" s="157"/>
    </row>
    <row r="12" spans="2:15" ht="15.75" x14ac:dyDescent="0.25">
      <c r="B12" s="175"/>
      <c r="C12" s="178"/>
      <c r="D12" s="31"/>
      <c r="E12" s="32"/>
      <c r="F12" s="33"/>
      <c r="G12" s="34"/>
      <c r="H12" s="158"/>
      <c r="I12" s="159"/>
      <c r="J12" s="159"/>
      <c r="K12" s="160"/>
      <c r="L12" s="158"/>
      <c r="M12" s="159"/>
      <c r="N12" s="159"/>
      <c r="O12" s="160"/>
    </row>
    <row r="13" spans="2:15" ht="31.5" x14ac:dyDescent="0.25">
      <c r="B13" s="175"/>
      <c r="C13" s="178"/>
      <c r="D13" s="180" t="s">
        <v>90</v>
      </c>
      <c r="E13" s="181"/>
      <c r="F13" s="36" t="s">
        <v>91</v>
      </c>
      <c r="G13" s="37" t="s">
        <v>92</v>
      </c>
      <c r="H13" s="38" t="s">
        <v>93</v>
      </c>
      <c r="I13" s="86" t="s">
        <v>94</v>
      </c>
      <c r="J13" s="86" t="s">
        <v>95</v>
      </c>
      <c r="K13" s="86" t="s">
        <v>123</v>
      </c>
      <c r="L13" s="86" t="s">
        <v>96</v>
      </c>
      <c r="M13" s="86" t="s">
        <v>94</v>
      </c>
      <c r="N13" s="86" t="s">
        <v>95</v>
      </c>
      <c r="O13" s="86" t="s">
        <v>123</v>
      </c>
    </row>
    <row r="14" spans="2:15" ht="15.75" x14ac:dyDescent="0.25">
      <c r="B14" s="176"/>
      <c r="C14" s="179"/>
      <c r="D14" s="182" t="s">
        <v>97</v>
      </c>
      <c r="E14" s="183"/>
      <c r="F14" s="40"/>
      <c r="G14" s="41"/>
      <c r="H14" s="42" t="s">
        <v>98</v>
      </c>
      <c r="I14" s="43" t="s">
        <v>99</v>
      </c>
      <c r="J14" s="42" t="s">
        <v>100</v>
      </c>
      <c r="K14" s="42" t="s">
        <v>122</v>
      </c>
      <c r="L14" s="44" t="s">
        <v>101</v>
      </c>
      <c r="M14" s="44" t="s">
        <v>102</v>
      </c>
      <c r="N14" s="45" t="s">
        <v>103</v>
      </c>
      <c r="O14" s="42" t="s">
        <v>124</v>
      </c>
    </row>
    <row r="15" spans="2:15" ht="15.75" x14ac:dyDescent="0.25">
      <c r="B15" s="46">
        <v>1</v>
      </c>
      <c r="C15" s="70" t="s">
        <v>104</v>
      </c>
      <c r="D15" s="47"/>
      <c r="E15" s="22"/>
      <c r="F15" s="48"/>
      <c r="G15" s="49"/>
      <c r="H15" s="48"/>
      <c r="I15" s="50"/>
      <c r="J15" s="51"/>
      <c r="K15" s="52"/>
      <c r="L15" s="53"/>
      <c r="M15" s="54"/>
      <c r="N15" s="89"/>
      <c r="O15" s="89"/>
    </row>
    <row r="16" spans="2:15" ht="15.75" x14ac:dyDescent="0.25">
      <c r="B16" s="55">
        <v>1.1000000000000001</v>
      </c>
      <c r="C16" s="3" t="s">
        <v>2</v>
      </c>
      <c r="D16" s="5">
        <f>+ROUND(73*3%+73,0)</f>
        <v>75</v>
      </c>
      <c r="E16" s="149" t="s">
        <v>59</v>
      </c>
      <c r="F16" s="57" t="s">
        <v>105</v>
      </c>
      <c r="G16" s="57" t="s">
        <v>105</v>
      </c>
      <c r="H16" s="48"/>
      <c r="I16" s="50"/>
      <c r="J16" s="51"/>
      <c r="K16" s="52"/>
      <c r="L16" s="53"/>
      <c r="M16" s="54"/>
      <c r="N16" s="10"/>
      <c r="O16" s="10"/>
    </row>
    <row r="17" spans="2:15" ht="15.75" x14ac:dyDescent="0.25">
      <c r="B17" s="55">
        <v>1.2</v>
      </c>
      <c r="C17" s="3" t="s">
        <v>14</v>
      </c>
      <c r="D17" s="151">
        <v>31.09</v>
      </c>
      <c r="E17" s="149" t="s">
        <v>60</v>
      </c>
      <c r="F17" s="57" t="s">
        <v>105</v>
      </c>
      <c r="G17" s="57" t="s">
        <v>105</v>
      </c>
      <c r="H17" s="48"/>
      <c r="I17" s="50"/>
      <c r="J17" s="51"/>
      <c r="K17" s="52"/>
      <c r="L17" s="53"/>
      <c r="M17" s="54"/>
      <c r="N17" s="10"/>
      <c r="O17" s="10"/>
    </row>
    <row r="18" spans="2:15" ht="15.75" x14ac:dyDescent="0.25">
      <c r="B18" s="55">
        <v>1.3</v>
      </c>
      <c r="C18" s="3" t="s">
        <v>15</v>
      </c>
      <c r="D18" s="5">
        <v>8</v>
      </c>
      <c r="E18" s="149" t="s">
        <v>59</v>
      </c>
      <c r="F18" s="57" t="s">
        <v>105</v>
      </c>
      <c r="G18" s="57" t="s">
        <v>105</v>
      </c>
      <c r="H18" s="58"/>
      <c r="I18" s="49"/>
      <c r="J18" s="51"/>
      <c r="K18" s="52"/>
      <c r="L18" s="53"/>
      <c r="M18" s="54"/>
      <c r="N18" s="10"/>
      <c r="O18" s="10"/>
    </row>
    <row r="19" spans="2:15" ht="15.75" x14ac:dyDescent="0.25">
      <c r="B19" s="55">
        <v>1.4</v>
      </c>
      <c r="C19" s="3" t="s">
        <v>17</v>
      </c>
      <c r="D19" s="5">
        <v>15</v>
      </c>
      <c r="E19" s="149" t="s">
        <v>59</v>
      </c>
      <c r="F19" s="57" t="s">
        <v>105</v>
      </c>
      <c r="G19" s="57" t="s">
        <v>105</v>
      </c>
      <c r="H19" s="58"/>
      <c r="I19" s="49"/>
      <c r="J19" s="51"/>
      <c r="K19" s="52"/>
      <c r="L19" s="53"/>
      <c r="M19" s="54"/>
      <c r="N19" s="10"/>
      <c r="O19" s="10"/>
    </row>
    <row r="20" spans="2:15" ht="15.75" x14ac:dyDescent="0.25">
      <c r="B20" s="55">
        <v>1.5</v>
      </c>
      <c r="C20" s="3" t="s">
        <v>18</v>
      </c>
      <c r="D20" s="5">
        <v>80</v>
      </c>
      <c r="E20" s="149" t="s">
        <v>59</v>
      </c>
      <c r="F20" s="57" t="s">
        <v>105</v>
      </c>
      <c r="G20" s="57" t="s">
        <v>105</v>
      </c>
      <c r="H20" s="58"/>
      <c r="I20" s="49"/>
      <c r="J20" s="51"/>
      <c r="K20" s="52"/>
      <c r="L20" s="53"/>
      <c r="M20" s="54"/>
      <c r="N20" s="10"/>
      <c r="O20" s="10"/>
    </row>
    <row r="21" spans="2:15" ht="15.75" x14ac:dyDescent="0.25">
      <c r="B21" s="55">
        <v>1.6</v>
      </c>
      <c r="C21" s="3" t="s">
        <v>20</v>
      </c>
      <c r="D21" s="5">
        <v>8</v>
      </c>
      <c r="E21" s="149" t="s">
        <v>59</v>
      </c>
      <c r="F21" s="57" t="s">
        <v>105</v>
      </c>
      <c r="G21" s="57" t="s">
        <v>105</v>
      </c>
      <c r="H21" s="58"/>
      <c r="I21" s="49"/>
      <c r="J21" s="51"/>
      <c r="K21" s="52"/>
      <c r="L21" s="53"/>
      <c r="M21" s="54"/>
      <c r="N21" s="10"/>
      <c r="O21" s="10"/>
    </row>
    <row r="22" spans="2:15" ht="15.75" x14ac:dyDescent="0.25">
      <c r="B22" s="55">
        <v>1.7</v>
      </c>
      <c r="C22" s="3" t="s">
        <v>22</v>
      </c>
      <c r="D22" s="69">
        <v>17</v>
      </c>
      <c r="E22" s="149" t="s">
        <v>59</v>
      </c>
      <c r="F22" s="57" t="s">
        <v>105</v>
      </c>
      <c r="G22" s="57" t="s">
        <v>105</v>
      </c>
      <c r="H22" s="58"/>
      <c r="I22" s="49"/>
      <c r="J22" s="51"/>
      <c r="K22" s="52"/>
      <c r="L22" s="53"/>
      <c r="M22" s="54"/>
      <c r="N22" s="10"/>
      <c r="O22" s="10"/>
    </row>
    <row r="23" spans="2:15" ht="15.75" x14ac:dyDescent="0.25">
      <c r="B23" s="55">
        <v>1.8</v>
      </c>
      <c r="C23" s="3" t="s">
        <v>166</v>
      </c>
      <c r="D23" s="5">
        <v>15</v>
      </c>
      <c r="E23" s="149" t="s">
        <v>59</v>
      </c>
      <c r="F23" s="57" t="s">
        <v>105</v>
      </c>
      <c r="G23" s="57" t="s">
        <v>105</v>
      </c>
      <c r="H23" s="58"/>
      <c r="I23" s="49"/>
      <c r="J23" s="51"/>
      <c r="K23" s="52"/>
      <c r="L23" s="53"/>
      <c r="M23" s="54"/>
      <c r="N23" s="10"/>
      <c r="O23" s="10"/>
    </row>
    <row r="24" spans="2:15" ht="15.75" x14ac:dyDescent="0.25">
      <c r="B24" s="55">
        <v>1.9</v>
      </c>
      <c r="C24" s="3" t="s">
        <v>28</v>
      </c>
      <c r="D24" s="5">
        <v>241</v>
      </c>
      <c r="E24" s="149" t="s">
        <v>59</v>
      </c>
      <c r="F24" s="57" t="s">
        <v>105</v>
      </c>
      <c r="G24" s="57" t="s">
        <v>105</v>
      </c>
      <c r="H24" s="58"/>
      <c r="I24" s="49"/>
      <c r="J24" s="51"/>
      <c r="K24" s="52"/>
      <c r="L24" s="53"/>
      <c r="M24" s="54"/>
      <c r="N24" s="10"/>
      <c r="O24" s="10"/>
    </row>
    <row r="25" spans="2:15" ht="15.75" x14ac:dyDescent="0.25">
      <c r="B25" s="59">
        <v>1.1000000000000001</v>
      </c>
      <c r="C25" s="3" t="s">
        <v>30</v>
      </c>
      <c r="D25" s="5">
        <v>116</v>
      </c>
      <c r="E25" s="149" t="s">
        <v>59</v>
      </c>
      <c r="F25" s="57" t="s">
        <v>105</v>
      </c>
      <c r="G25" s="57" t="s">
        <v>105</v>
      </c>
      <c r="H25" s="58"/>
      <c r="I25" s="49"/>
      <c r="J25" s="51"/>
      <c r="K25" s="52"/>
      <c r="L25" s="53"/>
      <c r="M25" s="54"/>
      <c r="N25" s="10"/>
      <c r="O25" s="10"/>
    </row>
    <row r="26" spans="2:15" ht="15.75" x14ac:dyDescent="0.25">
      <c r="B26" s="59">
        <v>1.1100000000000001</v>
      </c>
      <c r="C26" s="3" t="s">
        <v>38</v>
      </c>
      <c r="D26" s="5">
        <v>240</v>
      </c>
      <c r="E26" s="149" t="s">
        <v>59</v>
      </c>
      <c r="F26" s="57" t="s">
        <v>105</v>
      </c>
      <c r="G26" s="57" t="s">
        <v>105</v>
      </c>
      <c r="H26" s="58"/>
      <c r="I26" s="49"/>
      <c r="J26" s="51"/>
      <c r="K26" s="52"/>
      <c r="L26" s="53"/>
      <c r="M26" s="54"/>
      <c r="N26" s="10"/>
      <c r="O26" s="10"/>
    </row>
    <row r="27" spans="2:15" ht="15.75" x14ac:dyDescent="0.25">
      <c r="B27" s="55">
        <v>1.1200000000000001</v>
      </c>
      <c r="C27" s="4" t="s">
        <v>39</v>
      </c>
      <c r="D27" s="5">
        <v>20</v>
      </c>
      <c r="E27" s="149" t="s">
        <v>59</v>
      </c>
      <c r="F27" s="57" t="s">
        <v>105</v>
      </c>
      <c r="G27" s="57" t="s">
        <v>105</v>
      </c>
      <c r="H27" s="58"/>
      <c r="I27" s="49"/>
      <c r="J27" s="51"/>
      <c r="K27" s="52"/>
      <c r="L27" s="53"/>
      <c r="M27" s="54"/>
      <c r="N27" s="10"/>
      <c r="O27" s="10"/>
    </row>
    <row r="28" spans="2:15" ht="15.75" x14ac:dyDescent="0.25">
      <c r="B28" s="59">
        <v>1.1299999999999999</v>
      </c>
      <c r="C28" s="4" t="s">
        <v>41</v>
      </c>
      <c r="D28" s="5">
        <v>102</v>
      </c>
      <c r="E28" s="149" t="s">
        <v>59</v>
      </c>
      <c r="F28" s="57" t="s">
        <v>105</v>
      </c>
      <c r="G28" s="57" t="s">
        <v>105</v>
      </c>
      <c r="H28" s="58"/>
      <c r="I28" s="49"/>
      <c r="J28" s="51"/>
      <c r="K28" s="52"/>
      <c r="L28" s="53"/>
      <c r="M28" s="54"/>
      <c r="N28" s="10"/>
      <c r="O28" s="10"/>
    </row>
    <row r="29" spans="2:15" ht="15.75" x14ac:dyDescent="0.25">
      <c r="B29" s="59">
        <v>1.1399999999999999</v>
      </c>
      <c r="C29" s="4" t="s">
        <v>42</v>
      </c>
      <c r="D29" s="5">
        <v>14</v>
      </c>
      <c r="E29" s="149" t="s">
        <v>59</v>
      </c>
      <c r="F29" s="57" t="s">
        <v>105</v>
      </c>
      <c r="G29" s="57" t="s">
        <v>105</v>
      </c>
      <c r="H29" s="60"/>
      <c r="I29" s="49"/>
      <c r="J29" s="51"/>
      <c r="K29" s="52"/>
      <c r="L29" s="53"/>
      <c r="M29" s="54"/>
      <c r="N29" s="10"/>
      <c r="O29" s="10"/>
    </row>
    <row r="30" spans="2:15" ht="15.75" x14ac:dyDescent="0.25">
      <c r="B30" s="59">
        <v>1.1499999999999999</v>
      </c>
      <c r="C30" s="4" t="s">
        <v>49</v>
      </c>
      <c r="D30" s="16">
        <v>116</v>
      </c>
      <c r="E30" s="75" t="s">
        <v>59</v>
      </c>
      <c r="F30" s="57" t="s">
        <v>105</v>
      </c>
      <c r="G30" s="57" t="s">
        <v>105</v>
      </c>
      <c r="H30" s="60"/>
      <c r="I30" s="49"/>
      <c r="J30" s="51"/>
      <c r="K30" s="52"/>
      <c r="L30" s="53"/>
      <c r="M30" s="54"/>
      <c r="N30" s="10"/>
      <c r="O30" s="10"/>
    </row>
    <row r="31" spans="2:15" ht="15.75" x14ac:dyDescent="0.25">
      <c r="B31" s="59">
        <v>1.1599999999999999</v>
      </c>
      <c r="C31" s="4" t="s">
        <v>51</v>
      </c>
      <c r="D31" s="16">
        <v>2</v>
      </c>
      <c r="E31" s="75" t="s">
        <v>59</v>
      </c>
      <c r="F31" s="57" t="s">
        <v>105</v>
      </c>
      <c r="G31" s="57" t="s">
        <v>105</v>
      </c>
      <c r="H31" s="60"/>
      <c r="I31" s="49"/>
      <c r="J31" s="51"/>
      <c r="K31" s="52"/>
      <c r="L31" s="53"/>
      <c r="M31" s="54"/>
      <c r="N31" s="10"/>
      <c r="O31" s="10"/>
    </row>
    <row r="32" spans="2:15" ht="15.75" x14ac:dyDescent="0.25">
      <c r="B32" s="55">
        <v>1.17</v>
      </c>
      <c r="C32" s="4" t="s">
        <v>82</v>
      </c>
      <c r="D32" s="16">
        <v>250</v>
      </c>
      <c r="E32" s="75" t="s">
        <v>60</v>
      </c>
      <c r="F32" s="57" t="s">
        <v>105</v>
      </c>
      <c r="G32" s="57" t="s">
        <v>105</v>
      </c>
      <c r="H32" s="60"/>
      <c r="I32" s="49"/>
      <c r="J32" s="51"/>
      <c r="K32" s="52"/>
      <c r="L32" s="53"/>
      <c r="M32" s="54"/>
      <c r="N32" s="10"/>
      <c r="O32" s="10"/>
    </row>
    <row r="33" spans="2:15" ht="15.75" x14ac:dyDescent="0.25">
      <c r="B33" s="55"/>
      <c r="C33" s="4"/>
      <c r="D33" s="16"/>
      <c r="E33" s="75"/>
      <c r="F33" s="92"/>
      <c r="G33" s="57"/>
      <c r="H33" s="60"/>
      <c r="I33" s="49"/>
      <c r="J33" s="87"/>
      <c r="K33" s="52"/>
      <c r="L33" s="53"/>
      <c r="M33" s="54"/>
      <c r="N33" s="10"/>
      <c r="O33" s="10"/>
    </row>
    <row r="34" spans="2:15" ht="15.75" x14ac:dyDescent="0.25">
      <c r="B34" s="55"/>
      <c r="C34" s="71" t="s">
        <v>158</v>
      </c>
      <c r="D34" s="16"/>
      <c r="E34" s="75"/>
      <c r="F34" s="92"/>
      <c r="G34" s="57"/>
      <c r="H34" s="60"/>
      <c r="I34" s="49"/>
      <c r="J34" s="87"/>
      <c r="K34" s="52"/>
      <c r="L34" s="53"/>
      <c r="M34" s="54"/>
      <c r="N34" s="10"/>
      <c r="O34" s="10"/>
    </row>
    <row r="35" spans="2:15" ht="15.75" x14ac:dyDescent="0.25">
      <c r="B35" s="55">
        <v>1.18</v>
      </c>
      <c r="C35" s="71" t="s">
        <v>64</v>
      </c>
      <c r="D35" s="16">
        <v>3</v>
      </c>
      <c r="E35" s="75" t="s">
        <v>59</v>
      </c>
      <c r="F35" s="57" t="s">
        <v>105</v>
      </c>
      <c r="G35" s="57" t="s">
        <v>105</v>
      </c>
      <c r="H35" s="60"/>
      <c r="I35" s="49"/>
      <c r="J35" s="87"/>
      <c r="K35" s="52"/>
      <c r="L35" s="53"/>
      <c r="M35" s="54"/>
      <c r="N35" s="10"/>
      <c r="O35" s="10"/>
    </row>
    <row r="36" spans="2:15" ht="15.75" x14ac:dyDescent="0.25">
      <c r="B36" s="55">
        <v>1.19</v>
      </c>
      <c r="C36" s="71" t="s">
        <v>77</v>
      </c>
      <c r="D36" s="16">
        <v>35</v>
      </c>
      <c r="E36" s="75" t="s">
        <v>59</v>
      </c>
      <c r="F36" s="57" t="s">
        <v>105</v>
      </c>
      <c r="G36" s="57" t="s">
        <v>105</v>
      </c>
      <c r="H36" s="60"/>
      <c r="I36" s="49"/>
      <c r="J36" s="87"/>
      <c r="K36" s="52"/>
      <c r="L36" s="53"/>
      <c r="M36" s="54"/>
      <c r="N36" s="10"/>
      <c r="O36" s="10"/>
    </row>
    <row r="37" spans="2:15" ht="15.75" x14ac:dyDescent="0.25">
      <c r="B37" s="55">
        <v>1.2</v>
      </c>
      <c r="C37" s="71" t="s">
        <v>78</v>
      </c>
      <c r="D37" s="16">
        <v>35</v>
      </c>
      <c r="E37" s="75" t="s">
        <v>59</v>
      </c>
      <c r="F37" s="57" t="s">
        <v>105</v>
      </c>
      <c r="G37" s="57" t="s">
        <v>105</v>
      </c>
      <c r="H37" s="60"/>
      <c r="I37" s="49"/>
      <c r="J37" s="87"/>
      <c r="K37" s="52"/>
      <c r="L37" s="53"/>
      <c r="M37" s="54"/>
      <c r="N37" s="10"/>
      <c r="O37" s="10"/>
    </row>
    <row r="38" spans="2:15" ht="15.75" x14ac:dyDescent="0.25">
      <c r="B38" s="55">
        <v>1.21</v>
      </c>
      <c r="C38" s="71" t="s">
        <v>63</v>
      </c>
      <c r="D38" s="16">
        <v>100</v>
      </c>
      <c r="E38" s="75" t="s">
        <v>66</v>
      </c>
      <c r="F38" s="57" t="s">
        <v>105</v>
      </c>
      <c r="G38" s="57" t="s">
        <v>105</v>
      </c>
      <c r="H38" s="60"/>
      <c r="I38" s="49"/>
      <c r="J38" s="87"/>
      <c r="K38" s="52"/>
      <c r="L38" s="53"/>
      <c r="M38" s="54"/>
      <c r="N38" s="10"/>
      <c r="O38" s="10"/>
    </row>
    <row r="39" spans="2:15" ht="15.75" x14ac:dyDescent="0.25">
      <c r="B39" s="55">
        <v>1.22</v>
      </c>
      <c r="C39" s="72" t="s">
        <v>163</v>
      </c>
      <c r="D39" s="16">
        <v>2</v>
      </c>
      <c r="E39" s="75" t="s">
        <v>59</v>
      </c>
      <c r="F39" s="57" t="s">
        <v>105</v>
      </c>
      <c r="G39" s="57" t="s">
        <v>105</v>
      </c>
      <c r="H39" s="60"/>
      <c r="I39" s="49"/>
      <c r="J39" s="87"/>
      <c r="K39" s="52"/>
      <c r="L39" s="53"/>
      <c r="M39" s="54"/>
      <c r="N39" s="10"/>
      <c r="O39" s="10"/>
    </row>
    <row r="40" spans="2:15" ht="15.75" x14ac:dyDescent="0.25">
      <c r="B40" s="55"/>
      <c r="C40" s="154"/>
      <c r="D40" s="16"/>
      <c r="E40" s="75"/>
      <c r="F40" s="57"/>
      <c r="G40" s="57"/>
      <c r="H40" s="60"/>
      <c r="I40" s="49"/>
      <c r="J40" s="87"/>
      <c r="K40" s="52"/>
      <c r="L40" s="53"/>
      <c r="M40" s="54"/>
      <c r="N40" s="10"/>
      <c r="O40" s="10"/>
    </row>
    <row r="41" spans="2:15" ht="15.75" x14ac:dyDescent="0.25">
      <c r="B41" s="55"/>
      <c r="C41" s="71" t="s">
        <v>158</v>
      </c>
      <c r="D41" s="16"/>
      <c r="E41" s="75"/>
      <c r="F41" s="92"/>
      <c r="G41" s="57"/>
      <c r="H41" s="60"/>
      <c r="I41" s="49"/>
      <c r="J41" s="87"/>
      <c r="K41" s="52"/>
      <c r="L41" s="53"/>
      <c r="M41" s="54"/>
      <c r="N41" s="10"/>
      <c r="O41" s="10"/>
    </row>
    <row r="42" spans="2:15" ht="15.75" x14ac:dyDescent="0.25">
      <c r="B42" s="55">
        <v>1.23</v>
      </c>
      <c r="C42" s="71" t="s">
        <v>64</v>
      </c>
      <c r="D42" s="16">
        <v>3</v>
      </c>
      <c r="E42" s="75" t="s">
        <v>59</v>
      </c>
      <c r="F42" s="57" t="s">
        <v>105</v>
      </c>
      <c r="G42" s="57" t="s">
        <v>105</v>
      </c>
      <c r="H42" s="60"/>
      <c r="I42" s="49"/>
      <c r="J42" s="87"/>
      <c r="K42" s="52"/>
      <c r="L42" s="53"/>
      <c r="M42" s="54"/>
      <c r="N42" s="10"/>
      <c r="O42" s="10"/>
    </row>
    <row r="43" spans="2:15" ht="15.75" x14ac:dyDescent="0.25">
      <c r="B43" s="55">
        <v>1.24</v>
      </c>
      <c r="C43" s="71" t="s">
        <v>77</v>
      </c>
      <c r="D43" s="16">
        <v>35</v>
      </c>
      <c r="E43" s="75" t="s">
        <v>59</v>
      </c>
      <c r="F43" s="57" t="s">
        <v>105</v>
      </c>
      <c r="G43" s="57" t="s">
        <v>105</v>
      </c>
      <c r="H43" s="60"/>
      <c r="I43" s="49"/>
      <c r="J43" s="87"/>
      <c r="K43" s="52"/>
      <c r="L43" s="53"/>
      <c r="M43" s="54"/>
      <c r="N43" s="10"/>
      <c r="O43" s="10"/>
    </row>
    <row r="44" spans="2:15" ht="15.75" x14ac:dyDescent="0.25">
      <c r="B44" s="55">
        <v>1.25</v>
      </c>
      <c r="C44" s="71" t="s">
        <v>78</v>
      </c>
      <c r="D44" s="16">
        <v>35</v>
      </c>
      <c r="E44" s="75" t="s">
        <v>59</v>
      </c>
      <c r="F44" s="57" t="s">
        <v>105</v>
      </c>
      <c r="G44" s="57" t="s">
        <v>105</v>
      </c>
      <c r="H44" s="60"/>
      <c r="I44" s="49"/>
      <c r="J44" s="87"/>
      <c r="K44" s="52"/>
      <c r="L44" s="53"/>
      <c r="M44" s="54"/>
      <c r="N44" s="10"/>
      <c r="O44" s="10"/>
    </row>
    <row r="45" spans="2:15" ht="15.75" x14ac:dyDescent="0.25">
      <c r="B45" s="55">
        <v>1.26</v>
      </c>
      <c r="C45" s="71" t="s">
        <v>63</v>
      </c>
      <c r="D45" s="16">
        <v>100</v>
      </c>
      <c r="E45" s="75" t="s">
        <v>66</v>
      </c>
      <c r="F45" s="57" t="s">
        <v>105</v>
      </c>
      <c r="G45" s="57" t="s">
        <v>105</v>
      </c>
      <c r="H45" s="60"/>
      <c r="I45" s="49"/>
      <c r="J45" s="87"/>
      <c r="K45" s="52"/>
      <c r="L45" s="53"/>
      <c r="M45" s="54"/>
      <c r="N45" s="10"/>
      <c r="O45" s="10"/>
    </row>
    <row r="46" spans="2:15" ht="15.75" x14ac:dyDescent="0.25">
      <c r="B46" s="55">
        <v>1.27</v>
      </c>
      <c r="C46" s="72" t="s">
        <v>163</v>
      </c>
      <c r="D46" s="16">
        <v>2</v>
      </c>
      <c r="E46" s="75" t="s">
        <v>59</v>
      </c>
      <c r="F46" s="57" t="s">
        <v>105</v>
      </c>
      <c r="G46" s="57" t="s">
        <v>105</v>
      </c>
      <c r="H46" s="60"/>
      <c r="I46" s="49"/>
      <c r="J46" s="87"/>
      <c r="K46" s="52"/>
      <c r="L46" s="53"/>
      <c r="M46" s="54"/>
      <c r="N46" s="10"/>
      <c r="O46" s="10"/>
    </row>
    <row r="47" spans="2:15" ht="15.75" x14ac:dyDescent="0.25">
      <c r="B47" s="78"/>
      <c r="C47" s="63" t="s">
        <v>167</v>
      </c>
      <c r="D47" s="64"/>
      <c r="E47" s="65"/>
      <c r="F47" s="64"/>
      <c r="G47" s="65"/>
      <c r="H47" s="66"/>
      <c r="I47" s="64"/>
      <c r="J47" s="67"/>
      <c r="K47" s="65"/>
      <c r="L47" s="66"/>
      <c r="M47" s="68"/>
      <c r="N47" s="15"/>
      <c r="O47" s="15"/>
    </row>
  </sheetData>
  <mergeCells count="12">
    <mergeCell ref="C2:H2"/>
    <mergeCell ref="C3:H3"/>
    <mergeCell ref="F7:M7"/>
    <mergeCell ref="F8:H8"/>
    <mergeCell ref="F9:M9"/>
    <mergeCell ref="L11:O12"/>
    <mergeCell ref="F10:H10"/>
    <mergeCell ref="B11:B14"/>
    <mergeCell ref="C11:C14"/>
    <mergeCell ref="D13:E13"/>
    <mergeCell ref="D14:E14"/>
    <mergeCell ref="H11:K12"/>
  </mergeCells>
  <printOptions horizontalCentered="1"/>
  <pageMargins left="0.11811023622047245" right="0.11811023622047245" top="0.39370078740157483" bottom="0.39370078740157483" header="0.51181102362204722" footer="0.51181102362204722"/>
  <pageSetup scale="2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9"/>
  <sheetViews>
    <sheetView view="pageBreakPreview" zoomScaleNormal="100" zoomScaleSheetLayoutView="100" workbookViewId="0">
      <selection activeCell="H21" sqref="H21"/>
    </sheetView>
  </sheetViews>
  <sheetFormatPr baseColWidth="10" defaultColWidth="9.140625" defaultRowHeight="15" x14ac:dyDescent="0.25"/>
  <cols>
    <col min="1" max="1" width="11.42578125" customWidth="1"/>
    <col min="2" max="2" width="12" customWidth="1"/>
    <col min="3" max="3" width="53" customWidth="1"/>
    <col min="4" max="4" width="23.5703125" customWidth="1"/>
    <col min="5" max="5" width="25" customWidth="1"/>
    <col min="6" max="242" width="11.42578125" customWidth="1"/>
  </cols>
  <sheetData>
    <row r="1" spans="2:5" x14ac:dyDescent="0.25">
      <c r="B1" s="93"/>
      <c r="C1" s="93"/>
      <c r="D1" s="93"/>
    </row>
    <row r="2" spans="2:5" ht="20.25" x14ac:dyDescent="0.25">
      <c r="B2" s="186" t="s">
        <v>125</v>
      </c>
      <c r="C2" s="186"/>
      <c r="D2" s="186"/>
      <c r="E2" s="186"/>
    </row>
    <row r="3" spans="2:5" ht="15.75" x14ac:dyDescent="0.25">
      <c r="B3" s="187"/>
      <c r="C3" s="187"/>
      <c r="D3" s="187"/>
      <c r="E3" s="187"/>
    </row>
    <row r="4" spans="2:5" ht="15.75" x14ac:dyDescent="0.25">
      <c r="B4" s="187" t="s">
        <v>169</v>
      </c>
      <c r="C4" s="187"/>
      <c r="D4" s="187"/>
      <c r="E4" s="187"/>
    </row>
    <row r="5" spans="2:5" ht="15" customHeight="1" x14ac:dyDescent="0.25">
      <c r="B5" s="187"/>
      <c r="C5" s="187"/>
      <c r="D5" s="187"/>
      <c r="E5" s="187"/>
    </row>
    <row r="6" spans="2:5" ht="15.75" customHeight="1" x14ac:dyDescent="0.25">
      <c r="B6" s="94"/>
      <c r="C6" s="94"/>
      <c r="D6" s="95"/>
      <c r="E6" s="95"/>
    </row>
    <row r="7" spans="2:5" ht="15.75" x14ac:dyDescent="0.25">
      <c r="B7" s="187" t="s">
        <v>126</v>
      </c>
      <c r="C7" s="187"/>
      <c r="D7" s="187"/>
      <c r="E7" s="187"/>
    </row>
    <row r="8" spans="2:5" ht="15.75" x14ac:dyDescent="0.25">
      <c r="B8" s="96"/>
      <c r="C8" s="96"/>
      <c r="D8" s="95"/>
      <c r="E8" s="95"/>
    </row>
    <row r="9" spans="2:5" x14ac:dyDescent="0.25">
      <c r="B9" s="188"/>
      <c r="C9" s="188"/>
      <c r="D9" s="189" t="s">
        <v>127</v>
      </c>
      <c r="E9" s="190"/>
    </row>
    <row r="10" spans="2:5" ht="14.25" customHeight="1" x14ac:dyDescent="0.25">
      <c r="B10" s="95"/>
      <c r="C10" s="97"/>
      <c r="D10" s="95"/>
      <c r="E10" s="95"/>
    </row>
    <row r="11" spans="2:5" x14ac:dyDescent="0.25">
      <c r="B11" s="95"/>
      <c r="C11" s="95"/>
      <c r="D11" s="191" t="s">
        <v>154</v>
      </c>
      <c r="E11" s="192"/>
    </row>
    <row r="12" spans="2:5" x14ac:dyDescent="0.25">
      <c r="B12" s="95"/>
      <c r="C12" s="95"/>
      <c r="D12" s="98"/>
      <c r="E12" s="99"/>
    </row>
    <row r="13" spans="2:5" x14ac:dyDescent="0.25">
      <c r="B13" s="95"/>
      <c r="C13" s="95"/>
      <c r="D13" s="193"/>
      <c r="E13" s="194"/>
    </row>
    <row r="14" spans="2:5" x14ac:dyDescent="0.25">
      <c r="B14" s="100"/>
      <c r="C14" s="101"/>
      <c r="D14" s="195"/>
      <c r="E14" s="196"/>
    </row>
    <row r="15" spans="2:5" x14ac:dyDescent="0.25">
      <c r="B15" s="139" t="s">
        <v>128</v>
      </c>
      <c r="C15" s="140"/>
      <c r="D15" s="141"/>
      <c r="E15" s="141"/>
    </row>
    <row r="16" spans="2:5" x14ac:dyDescent="0.25">
      <c r="B16" s="142"/>
      <c r="C16" s="143" t="s">
        <v>129</v>
      </c>
      <c r="D16" s="144" t="s">
        <v>130</v>
      </c>
      <c r="E16" s="144" t="s">
        <v>131</v>
      </c>
    </row>
    <row r="17" spans="2:5" x14ac:dyDescent="0.25">
      <c r="B17" s="142"/>
      <c r="C17" s="145"/>
      <c r="D17" s="144" t="s">
        <v>132</v>
      </c>
      <c r="E17" s="144" t="s">
        <v>133</v>
      </c>
    </row>
    <row r="18" spans="2:5" ht="7.5" customHeight="1" x14ac:dyDescent="0.25">
      <c r="B18" s="142"/>
      <c r="C18" s="145"/>
      <c r="D18" s="144"/>
      <c r="E18" s="144"/>
    </row>
    <row r="19" spans="2:5" ht="7.5" customHeight="1" x14ac:dyDescent="0.25">
      <c r="B19" s="146"/>
      <c r="C19" s="147"/>
      <c r="D19" s="148"/>
      <c r="E19" s="148"/>
    </row>
    <row r="20" spans="2:5" x14ac:dyDescent="0.25">
      <c r="B20" s="102"/>
      <c r="C20" s="103"/>
      <c r="D20" s="102"/>
      <c r="E20" s="102"/>
    </row>
    <row r="21" spans="2:5" ht="15.75" x14ac:dyDescent="0.25">
      <c r="B21" s="104"/>
      <c r="C21" s="105"/>
      <c r="D21" s="106"/>
      <c r="E21" s="106"/>
    </row>
    <row r="22" spans="2:5" ht="12.75" customHeight="1" x14ac:dyDescent="0.25">
      <c r="B22" s="102"/>
      <c r="C22" s="107"/>
      <c r="D22" s="106"/>
      <c r="E22" s="106"/>
    </row>
    <row r="23" spans="2:5" x14ac:dyDescent="0.25">
      <c r="B23" s="108"/>
      <c r="C23" s="109"/>
      <c r="D23" s="106"/>
      <c r="E23" s="106"/>
    </row>
    <row r="24" spans="2:5" ht="13.5" customHeight="1" x14ac:dyDescent="0.25">
      <c r="B24" s="108" t="s">
        <v>134</v>
      </c>
      <c r="C24" s="109" t="s">
        <v>135</v>
      </c>
      <c r="D24" s="110"/>
      <c r="E24" s="111"/>
    </row>
    <row r="25" spans="2:5" x14ac:dyDescent="0.25">
      <c r="B25" s="108"/>
      <c r="C25" s="112"/>
      <c r="D25" s="113"/>
      <c r="E25" s="114"/>
    </row>
    <row r="26" spans="2:5" x14ac:dyDescent="0.25">
      <c r="B26" s="108" t="s">
        <v>136</v>
      </c>
      <c r="C26" s="112" t="s">
        <v>137</v>
      </c>
      <c r="D26" s="113"/>
      <c r="E26" s="115"/>
    </row>
    <row r="27" spans="2:5" x14ac:dyDescent="0.25">
      <c r="B27" s="108"/>
      <c r="C27" s="112"/>
      <c r="D27" s="113"/>
      <c r="E27" s="114"/>
    </row>
    <row r="28" spans="2:5" x14ac:dyDescent="0.25">
      <c r="B28" s="108" t="s">
        <v>138</v>
      </c>
      <c r="C28" s="112" t="s">
        <v>139</v>
      </c>
      <c r="D28" s="113"/>
      <c r="E28" s="115"/>
    </row>
    <row r="29" spans="2:5" x14ac:dyDescent="0.25">
      <c r="B29" s="108"/>
      <c r="C29" s="109"/>
      <c r="D29" s="116"/>
      <c r="E29" s="111"/>
    </row>
    <row r="30" spans="2:5" x14ac:dyDescent="0.25">
      <c r="B30" s="102"/>
      <c r="C30" s="112"/>
      <c r="D30" s="110"/>
      <c r="E30" s="114"/>
    </row>
    <row r="31" spans="2:5" x14ac:dyDescent="0.25">
      <c r="B31" s="102"/>
      <c r="C31" s="112"/>
      <c r="D31" s="113"/>
      <c r="E31" s="114"/>
    </row>
    <row r="32" spans="2:5" x14ac:dyDescent="0.25">
      <c r="B32" s="117"/>
      <c r="C32" s="118"/>
      <c r="D32" s="119"/>
      <c r="E32" s="120"/>
    </row>
    <row r="33" spans="2:5" x14ac:dyDescent="0.25">
      <c r="B33" s="121"/>
      <c r="C33" s="122"/>
      <c r="D33" s="123"/>
      <c r="E33" s="124"/>
    </row>
    <row r="34" spans="2:5" ht="15.75" x14ac:dyDescent="0.25">
      <c r="B34" s="125"/>
      <c r="C34" s="126" t="s">
        <v>140</v>
      </c>
      <c r="D34" s="127"/>
      <c r="E34" s="116"/>
    </row>
    <row r="35" spans="2:5" ht="15.75" thickBot="1" x14ac:dyDescent="0.3">
      <c r="B35" s="128"/>
      <c r="C35" s="129"/>
      <c r="D35" s="130"/>
      <c r="E35" s="130"/>
    </row>
    <row r="36" spans="2:5" ht="15.75" thickTop="1" x14ac:dyDescent="0.25">
      <c r="B36" s="95"/>
      <c r="C36" s="95"/>
      <c r="D36" s="95"/>
      <c r="E36" s="95"/>
    </row>
    <row r="37" spans="2:5" x14ac:dyDescent="0.25">
      <c r="C37" s="131" t="s">
        <v>141</v>
      </c>
      <c r="D37" s="95"/>
      <c r="E37" s="95"/>
    </row>
    <row r="38" spans="2:5" x14ac:dyDescent="0.25">
      <c r="B38" s="95"/>
      <c r="C38" s="95"/>
      <c r="D38" s="95"/>
      <c r="E38" s="95"/>
    </row>
    <row r="39" spans="2:5" x14ac:dyDescent="0.25">
      <c r="B39" s="95"/>
      <c r="C39" s="131" t="s">
        <v>142</v>
      </c>
      <c r="D39" s="95"/>
      <c r="E39" s="95"/>
    </row>
    <row r="40" spans="2:5" x14ac:dyDescent="0.25">
      <c r="B40" s="95"/>
      <c r="C40" s="131" t="s">
        <v>143</v>
      </c>
      <c r="D40" s="95"/>
      <c r="E40" s="95"/>
    </row>
    <row r="41" spans="2:5" ht="15.75" thickBot="1" x14ac:dyDescent="0.3">
      <c r="B41" s="132"/>
      <c r="C41" s="132"/>
      <c r="D41" s="132"/>
      <c r="E41" s="132"/>
    </row>
    <row r="42" spans="2:5" ht="16.5" thickBot="1" x14ac:dyDescent="0.3">
      <c r="B42" s="133"/>
      <c r="C42" s="134" t="s">
        <v>144</v>
      </c>
      <c r="D42" s="135"/>
      <c r="E42" s="136"/>
    </row>
    <row r="43" spans="2:5" x14ac:dyDescent="0.25">
      <c r="B43" s="95"/>
      <c r="C43" s="137"/>
      <c r="D43" s="197"/>
      <c r="E43" s="197"/>
    </row>
    <row r="44" spans="2:5" x14ac:dyDescent="0.25">
      <c r="B44" s="95"/>
      <c r="D44" s="185"/>
      <c r="E44" s="185"/>
    </row>
    <row r="45" spans="2:5" x14ac:dyDescent="0.25">
      <c r="B45" s="95"/>
      <c r="D45" s="95"/>
      <c r="E45" s="95"/>
    </row>
    <row r="46" spans="2:5" x14ac:dyDescent="0.25">
      <c r="B46" s="95"/>
      <c r="C46" s="137"/>
      <c r="D46" s="95"/>
      <c r="E46" s="138"/>
    </row>
    <row r="47" spans="2:5" x14ac:dyDescent="0.25">
      <c r="B47" s="95"/>
      <c r="C47" s="137"/>
      <c r="D47" s="138"/>
      <c r="E47" s="95"/>
    </row>
    <row r="48" spans="2:5" x14ac:dyDescent="0.25">
      <c r="B48" s="95"/>
      <c r="C48" s="137"/>
      <c r="D48" s="185"/>
      <c r="E48" s="185"/>
    </row>
    <row r="49" spans="2:5" x14ac:dyDescent="0.25">
      <c r="B49" s="95"/>
      <c r="C49" s="137"/>
      <c r="D49" s="95"/>
      <c r="E49" s="95"/>
    </row>
  </sheetData>
  <mergeCells count="13">
    <mergeCell ref="D48:E48"/>
    <mergeCell ref="B2:E2"/>
    <mergeCell ref="B3:E3"/>
    <mergeCell ref="B4:E4"/>
    <mergeCell ref="B5:E5"/>
    <mergeCell ref="B7:E7"/>
    <mergeCell ref="B9:C9"/>
    <mergeCell ref="D9:E9"/>
    <mergeCell ref="D11:E11"/>
    <mergeCell ref="D13:E13"/>
    <mergeCell ref="D14:E14"/>
    <mergeCell ref="D43:E43"/>
    <mergeCell ref="D44:E44"/>
  </mergeCells>
  <pageMargins left="0.7" right="0.7" top="0.75" bottom="0.75" header="0.3" footer="0.3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808"/>
  </sheetPr>
  <dimension ref="A2:O48"/>
  <sheetViews>
    <sheetView view="pageBreakPreview" zoomScale="70" zoomScaleNormal="70" zoomScaleSheetLayoutView="70" workbookViewId="0">
      <selection activeCell="C37" sqref="C37"/>
    </sheetView>
  </sheetViews>
  <sheetFormatPr baseColWidth="10" defaultColWidth="11.42578125" defaultRowHeight="15" x14ac:dyDescent="0.25"/>
  <cols>
    <col min="1" max="1" width="6" style="1" customWidth="1"/>
    <col min="2" max="2" width="7.42578125" style="1" customWidth="1"/>
    <col min="3" max="3" width="85.5703125" style="1" customWidth="1"/>
    <col min="4" max="4" width="14.42578125" style="1" customWidth="1"/>
    <col min="5" max="5" width="10.140625" style="1" customWidth="1"/>
    <col min="6" max="6" width="19.42578125" style="1" customWidth="1"/>
    <col min="7" max="7" width="18" style="1" customWidth="1"/>
    <col min="8" max="8" width="20.5703125" style="1" customWidth="1"/>
    <col min="9" max="9" width="21" style="1" customWidth="1"/>
    <col min="10" max="10" width="23.140625" style="1" customWidth="1"/>
    <col min="11" max="11" width="22.28515625" style="1" customWidth="1"/>
    <col min="12" max="12" width="25.28515625" style="1" customWidth="1"/>
    <col min="13" max="13" width="23.5703125" style="1" customWidth="1"/>
    <col min="14" max="16384" width="11.42578125" style="1"/>
  </cols>
  <sheetData>
    <row r="2" spans="2:15" ht="22.5" x14ac:dyDescent="0.3">
      <c r="C2" s="172" t="s">
        <v>155</v>
      </c>
      <c r="D2" s="172"/>
      <c r="E2" s="172"/>
      <c r="F2" s="172"/>
      <c r="G2" s="172"/>
      <c r="H2" s="172"/>
    </row>
    <row r="3" spans="2:15" ht="15.75" x14ac:dyDescent="0.25">
      <c r="C3" s="173" t="s">
        <v>156</v>
      </c>
      <c r="D3" s="173"/>
      <c r="E3" s="173"/>
      <c r="F3" s="173"/>
      <c r="G3" s="173"/>
      <c r="H3" s="173"/>
    </row>
    <row r="6" spans="2:15" ht="18" customHeight="1" x14ac:dyDescent="0.25"/>
    <row r="7" spans="2:15" ht="15.75" x14ac:dyDescent="0.25">
      <c r="B7" s="18"/>
      <c r="C7" s="19" t="s">
        <v>83</v>
      </c>
      <c r="D7" s="20"/>
      <c r="E7" s="20"/>
      <c r="F7" s="162" t="s">
        <v>145</v>
      </c>
      <c r="G7" s="163"/>
      <c r="H7" s="163"/>
      <c r="I7" s="163"/>
      <c r="J7" s="163"/>
      <c r="K7" s="163"/>
      <c r="L7" s="163"/>
      <c r="M7" s="164"/>
    </row>
    <row r="8" spans="2:15" ht="15.75" x14ac:dyDescent="0.25">
      <c r="B8" s="18"/>
      <c r="C8" s="19" t="s">
        <v>84</v>
      </c>
      <c r="D8" s="20"/>
      <c r="E8" s="20"/>
      <c r="F8" s="165"/>
      <c r="G8" s="166"/>
      <c r="H8" s="166"/>
      <c r="I8" s="21"/>
      <c r="J8" s="21"/>
      <c r="K8" s="22"/>
      <c r="L8" s="22"/>
      <c r="M8" s="23"/>
    </row>
    <row r="9" spans="2:15" ht="15.75" x14ac:dyDescent="0.25">
      <c r="B9" s="184" t="s">
        <v>109</v>
      </c>
      <c r="C9" s="184"/>
      <c r="D9" s="184"/>
      <c r="E9" s="20"/>
      <c r="F9" s="167" t="s">
        <v>85</v>
      </c>
      <c r="G9" s="168"/>
      <c r="H9" s="168"/>
      <c r="I9" s="168"/>
      <c r="J9" s="168"/>
      <c r="K9" s="168"/>
      <c r="L9" s="168"/>
      <c r="M9" s="169"/>
    </row>
    <row r="10" spans="2:15" ht="15.75" x14ac:dyDescent="0.25">
      <c r="B10" s="18"/>
      <c r="C10" s="22"/>
      <c r="D10" s="24"/>
      <c r="E10" s="24"/>
      <c r="F10" s="170"/>
      <c r="G10" s="171"/>
      <c r="H10" s="171"/>
      <c r="I10" s="25"/>
      <c r="J10" s="26"/>
      <c r="K10" s="24"/>
      <c r="L10" s="24"/>
      <c r="M10" s="23"/>
    </row>
    <row r="11" spans="2:15" ht="15.75" x14ac:dyDescent="0.25">
      <c r="B11" s="174" t="s">
        <v>86</v>
      </c>
      <c r="C11" s="177" t="s">
        <v>87</v>
      </c>
      <c r="D11" s="27"/>
      <c r="E11" s="28"/>
      <c r="F11" s="29"/>
      <c r="G11" s="30"/>
      <c r="H11" s="155" t="s">
        <v>88</v>
      </c>
      <c r="I11" s="156"/>
      <c r="J11" s="156"/>
      <c r="K11" s="157"/>
      <c r="L11" s="155" t="s">
        <v>89</v>
      </c>
      <c r="M11" s="156"/>
      <c r="N11" s="156"/>
      <c r="O11" s="157"/>
    </row>
    <row r="12" spans="2:15" ht="15.75" x14ac:dyDescent="0.25">
      <c r="B12" s="175"/>
      <c r="C12" s="178"/>
      <c r="D12" s="31"/>
      <c r="E12" s="32"/>
      <c r="F12" s="33"/>
      <c r="G12" s="34"/>
      <c r="H12" s="158"/>
      <c r="I12" s="159"/>
      <c r="J12" s="159"/>
      <c r="K12" s="160"/>
      <c r="L12" s="158"/>
      <c r="M12" s="159"/>
      <c r="N12" s="159"/>
      <c r="O12" s="160"/>
    </row>
    <row r="13" spans="2:15" ht="47.25" x14ac:dyDescent="0.25">
      <c r="B13" s="175"/>
      <c r="C13" s="178"/>
      <c r="D13" s="180" t="s">
        <v>90</v>
      </c>
      <c r="E13" s="181"/>
      <c r="F13" s="36" t="s">
        <v>91</v>
      </c>
      <c r="G13" s="37" t="s">
        <v>92</v>
      </c>
      <c r="H13" s="38" t="s">
        <v>93</v>
      </c>
      <c r="I13" s="86" t="s">
        <v>94</v>
      </c>
      <c r="J13" s="86" t="s">
        <v>95</v>
      </c>
      <c r="K13" s="86" t="s">
        <v>123</v>
      </c>
      <c r="L13" s="86" t="s">
        <v>96</v>
      </c>
      <c r="M13" s="86" t="s">
        <v>94</v>
      </c>
      <c r="N13" s="86" t="s">
        <v>95</v>
      </c>
      <c r="O13" s="86" t="s">
        <v>123</v>
      </c>
    </row>
    <row r="14" spans="2:15" ht="15.75" x14ac:dyDescent="0.25">
      <c r="B14" s="176"/>
      <c r="C14" s="179"/>
      <c r="D14" s="182" t="s">
        <v>97</v>
      </c>
      <c r="E14" s="183"/>
      <c r="F14" s="40"/>
      <c r="G14" s="41"/>
      <c r="H14" s="42" t="s">
        <v>98</v>
      </c>
      <c r="I14" s="43" t="s">
        <v>99</v>
      </c>
      <c r="J14" s="42" t="s">
        <v>100</v>
      </c>
      <c r="K14" s="42" t="s">
        <v>122</v>
      </c>
      <c r="L14" s="44" t="s">
        <v>101</v>
      </c>
      <c r="M14" s="44" t="s">
        <v>102</v>
      </c>
      <c r="N14" s="45" t="s">
        <v>103</v>
      </c>
      <c r="O14" s="42" t="s">
        <v>124</v>
      </c>
    </row>
    <row r="15" spans="2:15" ht="15.75" x14ac:dyDescent="0.25">
      <c r="B15" s="46">
        <v>1</v>
      </c>
      <c r="C15" s="70" t="s">
        <v>104</v>
      </c>
      <c r="D15" s="47"/>
      <c r="E15" s="22"/>
      <c r="F15" s="48"/>
      <c r="G15" s="49"/>
      <c r="H15" s="48"/>
      <c r="I15" s="50"/>
      <c r="J15" s="51"/>
      <c r="K15" s="52"/>
      <c r="L15" s="53"/>
      <c r="M15" s="54"/>
      <c r="N15" s="89"/>
      <c r="O15" s="89"/>
    </row>
    <row r="16" spans="2:15" ht="15.75" x14ac:dyDescent="0.25">
      <c r="B16" s="55">
        <v>1.1000000000000001</v>
      </c>
      <c r="C16" s="3" t="s">
        <v>2</v>
      </c>
      <c r="D16" s="5">
        <f>+ROUND(127*3%+127,0)</f>
        <v>131</v>
      </c>
      <c r="E16" s="149" t="s">
        <v>59</v>
      </c>
      <c r="F16" s="57" t="s">
        <v>105</v>
      </c>
      <c r="G16" s="57" t="s">
        <v>105</v>
      </c>
      <c r="H16" s="48"/>
      <c r="I16" s="50"/>
      <c r="J16" s="51"/>
      <c r="K16" s="52"/>
      <c r="L16" s="53"/>
      <c r="M16" s="54"/>
      <c r="N16" s="10"/>
      <c r="O16" s="10"/>
    </row>
    <row r="17" spans="1:15" ht="15.75" x14ac:dyDescent="0.25">
      <c r="B17" s="55">
        <v>1.2</v>
      </c>
      <c r="C17" s="3" t="s">
        <v>13</v>
      </c>
      <c r="D17" s="151">
        <v>44.98</v>
      </c>
      <c r="E17" s="149" t="s">
        <v>61</v>
      </c>
      <c r="F17" s="57"/>
      <c r="G17" s="57"/>
      <c r="H17" s="48"/>
      <c r="I17" s="50"/>
      <c r="J17" s="51"/>
      <c r="K17" s="52"/>
      <c r="L17" s="53"/>
      <c r="M17" s="54"/>
      <c r="N17" s="10"/>
      <c r="O17" s="10"/>
    </row>
    <row r="18" spans="1:15" ht="15.75" x14ac:dyDescent="0.25">
      <c r="B18" s="55">
        <v>1.4</v>
      </c>
      <c r="C18" s="3" t="s">
        <v>15</v>
      </c>
      <c r="D18" s="5">
        <v>11</v>
      </c>
      <c r="E18" s="149" t="s">
        <v>59</v>
      </c>
      <c r="F18" s="57" t="s">
        <v>105</v>
      </c>
      <c r="G18" s="57" t="s">
        <v>105</v>
      </c>
      <c r="H18" s="58"/>
      <c r="I18" s="49"/>
      <c r="J18" s="51"/>
      <c r="K18" s="52"/>
      <c r="L18" s="53"/>
      <c r="M18" s="54"/>
      <c r="N18" s="10"/>
      <c r="O18" s="10"/>
    </row>
    <row r="19" spans="1:15" ht="15.75" x14ac:dyDescent="0.25">
      <c r="B19" s="55">
        <v>1.5</v>
      </c>
      <c r="C19" s="3" t="s">
        <v>17</v>
      </c>
      <c r="D19" s="5">
        <v>90</v>
      </c>
      <c r="E19" s="149" t="s">
        <v>59</v>
      </c>
      <c r="F19" s="57" t="s">
        <v>105</v>
      </c>
      <c r="G19" s="57" t="s">
        <v>105</v>
      </c>
      <c r="H19" s="58"/>
      <c r="I19" s="49"/>
      <c r="J19" s="51"/>
      <c r="K19" s="52"/>
      <c r="L19" s="53"/>
      <c r="M19" s="54"/>
      <c r="N19" s="10"/>
      <c r="O19" s="10"/>
    </row>
    <row r="20" spans="1:15" ht="15.75" x14ac:dyDescent="0.25">
      <c r="B20" s="55">
        <v>1.6</v>
      </c>
      <c r="C20" s="3" t="s">
        <v>18</v>
      </c>
      <c r="D20" s="69">
        <v>137</v>
      </c>
      <c r="E20" s="149" t="s">
        <v>59</v>
      </c>
      <c r="F20" s="57" t="s">
        <v>105</v>
      </c>
      <c r="G20" s="57" t="s">
        <v>105</v>
      </c>
      <c r="H20" s="58"/>
      <c r="I20" s="49"/>
      <c r="J20" s="51"/>
      <c r="K20" s="52"/>
      <c r="L20" s="53"/>
      <c r="M20" s="54"/>
      <c r="N20" s="10"/>
      <c r="O20" s="10"/>
    </row>
    <row r="21" spans="1:15" ht="15.75" x14ac:dyDescent="0.25">
      <c r="B21" s="55">
        <v>1.7</v>
      </c>
      <c r="C21" s="3" t="s">
        <v>110</v>
      </c>
      <c r="D21" s="5">
        <v>11</v>
      </c>
      <c r="E21" s="149" t="s">
        <v>59</v>
      </c>
      <c r="F21" s="57" t="s">
        <v>105</v>
      </c>
      <c r="G21" s="57" t="s">
        <v>105</v>
      </c>
      <c r="H21" s="58"/>
      <c r="I21" s="49"/>
      <c r="J21" s="51"/>
      <c r="K21" s="52"/>
      <c r="L21" s="53"/>
      <c r="M21" s="54"/>
      <c r="N21" s="10"/>
      <c r="O21" s="10"/>
    </row>
    <row r="22" spans="1:15" ht="15.75" x14ac:dyDescent="0.25">
      <c r="B22" s="55">
        <v>1.8</v>
      </c>
      <c r="C22" s="3" t="s">
        <v>22</v>
      </c>
      <c r="D22" s="5">
        <v>97</v>
      </c>
      <c r="E22" s="149" t="s">
        <v>59</v>
      </c>
      <c r="F22" s="57" t="s">
        <v>105</v>
      </c>
      <c r="G22" s="57" t="s">
        <v>105</v>
      </c>
      <c r="H22" s="58"/>
      <c r="I22" s="49"/>
      <c r="J22" s="51"/>
      <c r="K22" s="52"/>
      <c r="L22" s="53"/>
      <c r="M22" s="54"/>
      <c r="N22" s="10"/>
      <c r="O22" s="10"/>
    </row>
    <row r="23" spans="1:15" ht="15.75" x14ac:dyDescent="0.25">
      <c r="B23" s="55">
        <v>1.9</v>
      </c>
      <c r="C23" s="3" t="s">
        <v>26</v>
      </c>
      <c r="D23" s="5">
        <v>90</v>
      </c>
      <c r="E23" s="149" t="s">
        <v>59</v>
      </c>
      <c r="F23" s="57" t="s">
        <v>105</v>
      </c>
      <c r="G23" s="57" t="s">
        <v>105</v>
      </c>
      <c r="H23" s="58"/>
      <c r="I23" s="49"/>
      <c r="J23" s="51"/>
      <c r="K23" s="52"/>
      <c r="L23" s="53"/>
      <c r="M23" s="54"/>
      <c r="N23" s="10"/>
      <c r="O23" s="10"/>
    </row>
    <row r="24" spans="1:15" ht="15.75" x14ac:dyDescent="0.25">
      <c r="A24" s="6"/>
      <c r="B24" s="59">
        <v>1.1000000000000001</v>
      </c>
      <c r="C24" s="3" t="s">
        <v>28</v>
      </c>
      <c r="D24" s="5">
        <v>217</v>
      </c>
      <c r="E24" s="149" t="s">
        <v>59</v>
      </c>
      <c r="F24" s="57" t="s">
        <v>105</v>
      </c>
      <c r="G24" s="57" t="s">
        <v>105</v>
      </c>
      <c r="H24" s="58"/>
      <c r="I24" s="49"/>
      <c r="J24" s="51"/>
      <c r="K24" s="52"/>
      <c r="L24" s="53"/>
      <c r="M24" s="54"/>
      <c r="N24" s="10"/>
      <c r="O24" s="10"/>
    </row>
    <row r="25" spans="1:15" ht="15.75" customHeight="1" x14ac:dyDescent="0.25">
      <c r="B25" s="59">
        <v>1.1100000000000001</v>
      </c>
      <c r="C25" s="3" t="s">
        <v>30</v>
      </c>
      <c r="D25" s="5">
        <v>74</v>
      </c>
      <c r="E25" s="149" t="s">
        <v>59</v>
      </c>
      <c r="F25" s="57" t="s">
        <v>105</v>
      </c>
      <c r="G25" s="57" t="s">
        <v>105</v>
      </c>
      <c r="H25" s="58"/>
      <c r="I25" s="49"/>
      <c r="J25" s="51"/>
      <c r="K25" s="52"/>
      <c r="L25" s="53"/>
      <c r="M25" s="54"/>
      <c r="N25" s="10"/>
      <c r="O25" s="10"/>
    </row>
    <row r="26" spans="1:15" ht="15.75" x14ac:dyDescent="0.25">
      <c r="B26" s="55">
        <v>1.1200000000000001</v>
      </c>
      <c r="C26" s="4" t="s">
        <v>38</v>
      </c>
      <c r="D26" s="5">
        <v>360</v>
      </c>
      <c r="E26" s="149" t="s">
        <v>59</v>
      </c>
      <c r="F26" s="57" t="s">
        <v>105</v>
      </c>
      <c r="G26" s="57" t="s">
        <v>105</v>
      </c>
      <c r="H26" s="58"/>
      <c r="I26" s="49"/>
      <c r="J26" s="51"/>
      <c r="K26" s="52"/>
      <c r="L26" s="53"/>
      <c r="M26" s="54"/>
      <c r="N26" s="10"/>
      <c r="O26" s="10"/>
    </row>
    <row r="27" spans="1:15" ht="15.75" x14ac:dyDescent="0.25">
      <c r="B27" s="59">
        <v>1.1299999999999999</v>
      </c>
      <c r="C27" s="4" t="s">
        <v>39</v>
      </c>
      <c r="D27" s="5">
        <v>20</v>
      </c>
      <c r="E27" s="149" t="s">
        <v>59</v>
      </c>
      <c r="F27" s="57" t="s">
        <v>105</v>
      </c>
      <c r="G27" s="57" t="s">
        <v>105</v>
      </c>
      <c r="H27" s="58"/>
      <c r="I27" s="49"/>
      <c r="J27" s="51"/>
      <c r="K27" s="52"/>
      <c r="L27" s="53"/>
      <c r="M27" s="54"/>
      <c r="N27" s="10"/>
      <c r="O27" s="10"/>
    </row>
    <row r="28" spans="1:15" ht="15.75" x14ac:dyDescent="0.25">
      <c r="B28" s="55">
        <v>1.1399999999999999</v>
      </c>
      <c r="C28" s="4" t="s">
        <v>41</v>
      </c>
      <c r="D28" s="5">
        <v>54</v>
      </c>
      <c r="E28" s="149" t="s">
        <v>59</v>
      </c>
      <c r="F28" s="57" t="s">
        <v>105</v>
      </c>
      <c r="G28" s="57" t="s">
        <v>105</v>
      </c>
      <c r="H28" s="58"/>
      <c r="I28" s="49"/>
      <c r="J28" s="51"/>
      <c r="K28" s="52"/>
      <c r="L28" s="53"/>
      <c r="M28" s="54"/>
      <c r="N28" s="10"/>
      <c r="O28" s="10"/>
    </row>
    <row r="29" spans="1:15" ht="15.75" x14ac:dyDescent="0.25">
      <c r="B29" s="59">
        <v>1.1499999999999999</v>
      </c>
      <c r="C29" s="4" t="s">
        <v>42</v>
      </c>
      <c r="D29" s="5">
        <v>20</v>
      </c>
      <c r="E29" s="149" t="s">
        <v>59</v>
      </c>
      <c r="F29" s="57" t="s">
        <v>105</v>
      </c>
      <c r="G29" s="57" t="s">
        <v>105</v>
      </c>
      <c r="H29" s="58"/>
      <c r="I29" s="49"/>
      <c r="J29" s="51"/>
      <c r="K29" s="52"/>
      <c r="L29" s="53"/>
      <c r="M29" s="54"/>
      <c r="N29" s="10"/>
      <c r="O29" s="10"/>
    </row>
    <row r="30" spans="1:15" ht="15.75" x14ac:dyDescent="0.25">
      <c r="B30" s="55">
        <v>1.1599999999999999</v>
      </c>
      <c r="C30" s="3" t="s">
        <v>49</v>
      </c>
      <c r="D30" s="5">
        <v>74</v>
      </c>
      <c r="E30" s="149" t="s">
        <v>59</v>
      </c>
      <c r="F30" s="57" t="s">
        <v>105</v>
      </c>
      <c r="G30" s="57" t="s">
        <v>105</v>
      </c>
      <c r="H30" s="60"/>
      <c r="I30" s="49"/>
      <c r="J30" s="51"/>
      <c r="K30" s="52"/>
      <c r="L30" s="53"/>
      <c r="M30" s="54"/>
      <c r="N30" s="10"/>
      <c r="O30" s="10"/>
    </row>
    <row r="31" spans="1:15" ht="15.75" x14ac:dyDescent="0.25">
      <c r="B31" s="59">
        <v>1.17</v>
      </c>
      <c r="C31" s="3" t="s">
        <v>51</v>
      </c>
      <c r="D31" s="5">
        <v>7</v>
      </c>
      <c r="E31" s="149" t="s">
        <v>59</v>
      </c>
      <c r="F31" s="57" t="s">
        <v>105</v>
      </c>
      <c r="G31" s="57" t="s">
        <v>105</v>
      </c>
      <c r="H31" s="60"/>
      <c r="I31" s="49"/>
      <c r="J31" s="51"/>
      <c r="K31" s="52"/>
      <c r="L31" s="53"/>
      <c r="M31" s="54"/>
      <c r="N31" s="10"/>
      <c r="O31" s="10"/>
    </row>
    <row r="32" spans="1:15" ht="15.75" x14ac:dyDescent="0.25">
      <c r="B32" s="10"/>
      <c r="D32" s="56"/>
      <c r="E32" s="149"/>
      <c r="F32" s="57"/>
      <c r="G32" s="57"/>
      <c r="H32" s="60"/>
      <c r="I32" s="49"/>
      <c r="J32" s="51"/>
      <c r="K32" s="52"/>
      <c r="L32" s="53"/>
      <c r="M32" s="54"/>
      <c r="N32" s="10"/>
      <c r="O32" s="10"/>
    </row>
    <row r="33" spans="2:15" ht="15.75" x14ac:dyDescent="0.25">
      <c r="B33" s="10"/>
      <c r="C33" s="71" t="s">
        <v>69</v>
      </c>
      <c r="D33" s="56"/>
      <c r="E33" s="149"/>
      <c r="F33" s="57"/>
      <c r="G33" s="57"/>
      <c r="H33" s="60"/>
      <c r="I33" s="49"/>
      <c r="J33" s="51"/>
      <c r="K33" s="52"/>
      <c r="L33" s="53"/>
      <c r="M33" s="54"/>
      <c r="N33" s="10"/>
      <c r="O33" s="10"/>
    </row>
    <row r="34" spans="2:15" ht="15.75" x14ac:dyDescent="0.25">
      <c r="B34" s="59">
        <v>1.18</v>
      </c>
      <c r="C34" s="3" t="s">
        <v>64</v>
      </c>
      <c r="D34" s="5">
        <v>3</v>
      </c>
      <c r="E34" s="149" t="s">
        <v>59</v>
      </c>
      <c r="F34" s="57" t="s">
        <v>105</v>
      </c>
      <c r="G34" s="57" t="s">
        <v>105</v>
      </c>
      <c r="H34" s="60"/>
      <c r="I34" s="49"/>
      <c r="J34" s="51"/>
      <c r="K34" s="52"/>
      <c r="L34" s="53"/>
      <c r="M34" s="54"/>
      <c r="N34" s="10"/>
      <c r="O34" s="10"/>
    </row>
    <row r="35" spans="2:15" ht="15.75" x14ac:dyDescent="0.25">
      <c r="B35" s="59">
        <v>1.19</v>
      </c>
      <c r="C35" s="3" t="s">
        <v>77</v>
      </c>
      <c r="D35" s="5">
        <v>35</v>
      </c>
      <c r="E35" s="149" t="s">
        <v>59</v>
      </c>
      <c r="F35" s="57" t="s">
        <v>105</v>
      </c>
      <c r="G35" s="57" t="s">
        <v>105</v>
      </c>
      <c r="H35" s="60"/>
      <c r="I35" s="49"/>
      <c r="J35" s="51"/>
      <c r="K35" s="52"/>
      <c r="L35" s="53"/>
      <c r="M35" s="54"/>
      <c r="N35" s="10"/>
      <c r="O35" s="10"/>
    </row>
    <row r="36" spans="2:15" ht="15.75" x14ac:dyDescent="0.25">
      <c r="B36" s="59">
        <v>1.2</v>
      </c>
      <c r="C36" s="3" t="s">
        <v>78</v>
      </c>
      <c r="D36" s="5">
        <v>35</v>
      </c>
      <c r="E36" s="149" t="s">
        <v>59</v>
      </c>
      <c r="F36" s="57" t="s">
        <v>105</v>
      </c>
      <c r="G36" s="57" t="s">
        <v>105</v>
      </c>
      <c r="H36" s="60"/>
      <c r="I36" s="49"/>
      <c r="J36" s="51"/>
      <c r="K36" s="52"/>
      <c r="L36" s="53"/>
      <c r="M36" s="54"/>
      <c r="N36" s="10"/>
      <c r="O36" s="10"/>
    </row>
    <row r="37" spans="2:15" ht="15.75" x14ac:dyDescent="0.25">
      <c r="B37" s="59">
        <v>1.21</v>
      </c>
      <c r="C37" s="3" t="s">
        <v>63</v>
      </c>
      <c r="D37" s="5">
        <v>100</v>
      </c>
      <c r="E37" s="149" t="s">
        <v>66</v>
      </c>
      <c r="F37" s="57" t="s">
        <v>105</v>
      </c>
      <c r="G37" s="57" t="s">
        <v>105</v>
      </c>
      <c r="H37" s="60"/>
      <c r="I37" s="49"/>
      <c r="J37" s="51"/>
      <c r="K37" s="52"/>
      <c r="L37" s="53"/>
      <c r="M37" s="54"/>
      <c r="N37" s="10"/>
      <c r="O37" s="10"/>
    </row>
    <row r="38" spans="2:15" ht="15.75" x14ac:dyDescent="0.25">
      <c r="B38" s="59">
        <v>1.22</v>
      </c>
      <c r="C38" s="3" t="s">
        <v>67</v>
      </c>
      <c r="D38" s="5">
        <v>2</v>
      </c>
      <c r="E38" s="149" t="s">
        <v>59</v>
      </c>
      <c r="F38" s="57" t="s">
        <v>105</v>
      </c>
      <c r="G38" s="57" t="s">
        <v>105</v>
      </c>
      <c r="H38" s="10"/>
      <c r="I38" s="10"/>
      <c r="J38" s="10"/>
      <c r="K38" s="10"/>
      <c r="L38" s="10"/>
      <c r="M38" s="10"/>
      <c r="N38" s="10"/>
      <c r="O38" s="10"/>
    </row>
    <row r="39" spans="2:15" ht="15.75" x14ac:dyDescent="0.25">
      <c r="B39" s="59">
        <v>1.23</v>
      </c>
      <c r="C39" s="3" t="s">
        <v>65</v>
      </c>
      <c r="D39" s="5">
        <v>100</v>
      </c>
      <c r="E39" s="149" t="s">
        <v>66</v>
      </c>
      <c r="F39" s="57" t="s">
        <v>105</v>
      </c>
      <c r="G39" s="57" t="s">
        <v>105</v>
      </c>
      <c r="H39" s="10"/>
      <c r="I39" s="10"/>
      <c r="J39" s="10"/>
      <c r="K39" s="10"/>
      <c r="L39" s="10"/>
      <c r="M39" s="10"/>
      <c r="N39" s="10"/>
      <c r="O39" s="10"/>
    </row>
    <row r="40" spans="2:15" ht="15.75" x14ac:dyDescent="0.25">
      <c r="B40" s="10"/>
      <c r="C40" s="14"/>
      <c r="D40" s="10"/>
      <c r="E40" s="10"/>
      <c r="F40" s="57"/>
      <c r="G40" s="57"/>
      <c r="H40" s="10"/>
      <c r="I40" s="10"/>
      <c r="J40" s="10"/>
      <c r="K40" s="10"/>
      <c r="L40" s="10"/>
      <c r="M40" s="10"/>
      <c r="N40" s="10"/>
      <c r="O40" s="10"/>
    </row>
    <row r="41" spans="2:15" ht="15.75" x14ac:dyDescent="0.25">
      <c r="B41" s="10"/>
      <c r="C41" s="72" t="s">
        <v>71</v>
      </c>
      <c r="D41" s="10"/>
      <c r="E41" s="10"/>
      <c r="F41" s="57"/>
      <c r="G41" s="57"/>
      <c r="H41" s="10"/>
      <c r="I41" s="10"/>
      <c r="J41" s="10"/>
      <c r="K41" s="10"/>
      <c r="L41" s="10"/>
      <c r="M41" s="10"/>
      <c r="N41" s="10"/>
      <c r="O41" s="10"/>
    </row>
    <row r="42" spans="2:15" ht="15.75" x14ac:dyDescent="0.25">
      <c r="B42" s="59">
        <v>1.24</v>
      </c>
      <c r="C42" s="3" t="s">
        <v>64</v>
      </c>
      <c r="D42" s="5">
        <v>3</v>
      </c>
      <c r="E42" s="149" t="s">
        <v>59</v>
      </c>
      <c r="F42" s="57" t="s">
        <v>105</v>
      </c>
      <c r="G42" s="57" t="s">
        <v>105</v>
      </c>
      <c r="H42" s="10"/>
      <c r="I42" s="10"/>
      <c r="J42" s="10"/>
      <c r="K42" s="10"/>
      <c r="L42" s="10"/>
      <c r="M42" s="10"/>
      <c r="N42" s="10"/>
      <c r="O42" s="10"/>
    </row>
    <row r="43" spans="2:15" ht="15.75" x14ac:dyDescent="0.25">
      <c r="B43" s="59">
        <v>1.25</v>
      </c>
      <c r="C43" s="3" t="s">
        <v>77</v>
      </c>
      <c r="D43" s="5">
        <v>35</v>
      </c>
      <c r="E43" s="149" t="s">
        <v>59</v>
      </c>
      <c r="F43" s="57" t="s">
        <v>105</v>
      </c>
      <c r="G43" s="57" t="s">
        <v>105</v>
      </c>
      <c r="H43" s="10"/>
      <c r="I43" s="10"/>
      <c r="J43" s="10"/>
      <c r="K43" s="10"/>
      <c r="L43" s="10"/>
      <c r="M43" s="10"/>
      <c r="N43" s="10"/>
      <c r="O43" s="10"/>
    </row>
    <row r="44" spans="2:15" ht="15.75" x14ac:dyDescent="0.25">
      <c r="B44" s="59">
        <v>1.26</v>
      </c>
      <c r="C44" s="3" t="s">
        <v>78</v>
      </c>
      <c r="D44" s="5">
        <v>35</v>
      </c>
      <c r="E44" s="149" t="s">
        <v>59</v>
      </c>
      <c r="F44" s="57" t="s">
        <v>105</v>
      </c>
      <c r="G44" s="57" t="s">
        <v>105</v>
      </c>
      <c r="H44" s="10"/>
      <c r="I44" s="10"/>
      <c r="J44" s="10"/>
      <c r="K44" s="10"/>
      <c r="L44" s="10"/>
      <c r="M44" s="10"/>
      <c r="N44" s="10"/>
      <c r="O44" s="10"/>
    </row>
    <row r="45" spans="2:15" ht="15.75" x14ac:dyDescent="0.25">
      <c r="B45" s="59">
        <v>1.27</v>
      </c>
      <c r="C45" s="3" t="s">
        <v>63</v>
      </c>
      <c r="D45" s="5">
        <v>100</v>
      </c>
      <c r="E45" s="149" t="s">
        <v>66</v>
      </c>
      <c r="F45" s="57" t="s">
        <v>105</v>
      </c>
      <c r="G45" s="57" t="s">
        <v>105</v>
      </c>
      <c r="H45" s="10"/>
      <c r="I45" s="10"/>
      <c r="J45" s="10"/>
      <c r="K45" s="10"/>
      <c r="L45" s="10"/>
      <c r="M45" s="10"/>
      <c r="N45" s="10"/>
      <c r="O45" s="10"/>
    </row>
    <row r="46" spans="2:15" ht="15.75" x14ac:dyDescent="0.25">
      <c r="B46" s="59">
        <v>1.28</v>
      </c>
      <c r="C46" s="3" t="s">
        <v>67</v>
      </c>
      <c r="D46" s="5">
        <v>2</v>
      </c>
      <c r="E46" s="149" t="s">
        <v>59</v>
      </c>
      <c r="F46" s="57" t="s">
        <v>105</v>
      </c>
      <c r="G46" s="57" t="s">
        <v>105</v>
      </c>
      <c r="H46" s="10"/>
      <c r="I46" s="10"/>
      <c r="J46" s="10"/>
      <c r="K46" s="10"/>
      <c r="L46" s="10"/>
      <c r="M46" s="10"/>
      <c r="N46" s="10"/>
      <c r="O46" s="10"/>
    </row>
    <row r="47" spans="2:15" ht="15.75" x14ac:dyDescent="0.25">
      <c r="B47" s="59">
        <v>1.29</v>
      </c>
      <c r="C47" s="7" t="s">
        <v>65</v>
      </c>
      <c r="D47" s="8">
        <v>100</v>
      </c>
      <c r="E47" s="149" t="s">
        <v>66</v>
      </c>
      <c r="F47" s="57" t="s">
        <v>105</v>
      </c>
      <c r="G47" s="57" t="s">
        <v>105</v>
      </c>
      <c r="H47" s="10"/>
      <c r="I47" s="10"/>
      <c r="J47" s="10"/>
      <c r="K47" s="10"/>
      <c r="L47" s="10"/>
      <c r="M47" s="10"/>
      <c r="N47" s="10"/>
      <c r="O47" s="10"/>
    </row>
    <row r="48" spans="2:15" ht="15.75" x14ac:dyDescent="0.25">
      <c r="B48" s="62"/>
      <c r="C48" s="63" t="s">
        <v>157</v>
      </c>
      <c r="D48" s="64"/>
      <c r="E48" s="65"/>
      <c r="F48" s="64"/>
      <c r="G48" s="65"/>
      <c r="H48" s="66"/>
      <c r="I48" s="64"/>
      <c r="J48" s="67"/>
      <c r="K48" s="65"/>
      <c r="L48" s="66"/>
      <c r="M48" s="68"/>
      <c r="N48" s="90"/>
      <c r="O48" s="90"/>
    </row>
  </sheetData>
  <mergeCells count="13">
    <mergeCell ref="C2:H2"/>
    <mergeCell ref="C3:H3"/>
    <mergeCell ref="F7:M7"/>
    <mergeCell ref="F8:H8"/>
    <mergeCell ref="B9:D9"/>
    <mergeCell ref="F9:M9"/>
    <mergeCell ref="F10:H10"/>
    <mergeCell ref="L11:O12"/>
    <mergeCell ref="B11:B14"/>
    <mergeCell ref="C11:C14"/>
    <mergeCell ref="D13:E13"/>
    <mergeCell ref="D14:E14"/>
    <mergeCell ref="H11:K12"/>
  </mergeCells>
  <printOptions horizontalCentered="1"/>
  <pageMargins left="0.11811023622047245" right="0.11811023622047245" top="0.39370078740157483" bottom="0.39370078740157483" header="0.51181102362204722" footer="0.51181102362204722"/>
  <pageSetup scale="3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808"/>
  </sheetPr>
  <dimension ref="B2:O56"/>
  <sheetViews>
    <sheetView view="pageBreakPreview" zoomScale="60" zoomScaleNormal="70" workbookViewId="0">
      <selection activeCell="C22" sqref="C22"/>
    </sheetView>
  </sheetViews>
  <sheetFormatPr baseColWidth="10" defaultColWidth="11.42578125" defaultRowHeight="15" x14ac:dyDescent="0.25"/>
  <cols>
    <col min="1" max="1" width="6.5703125" style="1" customWidth="1"/>
    <col min="2" max="2" width="7.42578125" style="1" customWidth="1"/>
    <col min="3" max="3" width="90.28515625" style="1" customWidth="1"/>
    <col min="4" max="4" width="14.42578125" style="1" customWidth="1"/>
    <col min="5" max="5" width="10.140625" style="1" customWidth="1"/>
    <col min="6" max="6" width="19.42578125" style="1" customWidth="1"/>
    <col min="7" max="7" width="18" style="1" customWidth="1"/>
    <col min="8" max="8" width="20.5703125" style="1" customWidth="1"/>
    <col min="9" max="9" width="21" style="1" customWidth="1"/>
    <col min="10" max="10" width="23.140625" style="1" customWidth="1"/>
    <col min="11" max="11" width="22.28515625" style="1" customWidth="1"/>
    <col min="12" max="12" width="25.28515625" style="1" customWidth="1"/>
    <col min="13" max="13" width="23.5703125" style="1" customWidth="1"/>
    <col min="14" max="14" width="22.5703125" style="1" bestFit="1" customWidth="1"/>
    <col min="15" max="15" width="16.28515625" style="1" bestFit="1" customWidth="1"/>
    <col min="16" max="16384" width="11.42578125" style="1"/>
  </cols>
  <sheetData>
    <row r="2" spans="2:15" ht="22.5" x14ac:dyDescent="0.3">
      <c r="C2" s="172" t="s">
        <v>155</v>
      </c>
      <c r="D2" s="172"/>
      <c r="E2" s="172"/>
      <c r="F2" s="172"/>
      <c r="G2" s="172"/>
      <c r="H2" s="172"/>
    </row>
    <row r="3" spans="2:15" ht="15.75" x14ac:dyDescent="0.25">
      <c r="C3" s="173" t="s">
        <v>156</v>
      </c>
      <c r="D3" s="173"/>
      <c r="E3" s="173"/>
      <c r="F3" s="173"/>
      <c r="G3" s="173"/>
      <c r="H3" s="173"/>
    </row>
    <row r="7" spans="2:15" ht="17.25" customHeight="1" x14ac:dyDescent="0.25">
      <c r="B7" s="18"/>
      <c r="C7" s="19" t="s">
        <v>83</v>
      </c>
      <c r="D7" s="20"/>
      <c r="E7" s="20"/>
      <c r="F7" s="162" t="s">
        <v>146</v>
      </c>
      <c r="G7" s="163"/>
      <c r="H7" s="163"/>
      <c r="I7" s="163"/>
      <c r="J7" s="163"/>
      <c r="K7" s="163"/>
      <c r="L7" s="163"/>
      <c r="M7" s="164"/>
    </row>
    <row r="8" spans="2:15" ht="15.75" x14ac:dyDescent="0.25">
      <c r="B8" s="18"/>
      <c r="C8" s="19" t="s">
        <v>84</v>
      </c>
      <c r="D8" s="20"/>
      <c r="E8" s="20"/>
      <c r="F8" s="165"/>
      <c r="G8" s="166"/>
      <c r="H8" s="166"/>
      <c r="I8" s="21"/>
      <c r="J8" s="21"/>
      <c r="K8" s="22"/>
      <c r="L8" s="22"/>
      <c r="M8" s="23"/>
    </row>
    <row r="9" spans="2:15" ht="30.75" customHeight="1" x14ac:dyDescent="0.25">
      <c r="B9" s="161" t="s">
        <v>112</v>
      </c>
      <c r="C9" s="161"/>
      <c r="D9" s="161"/>
      <c r="E9" s="20"/>
      <c r="F9" s="167" t="s">
        <v>85</v>
      </c>
      <c r="G9" s="168"/>
      <c r="H9" s="168"/>
      <c r="I9" s="168"/>
      <c r="J9" s="168"/>
      <c r="K9" s="168"/>
      <c r="L9" s="168"/>
      <c r="M9" s="169"/>
    </row>
    <row r="10" spans="2:15" ht="15.75" x14ac:dyDescent="0.25">
      <c r="B10" s="18"/>
      <c r="C10" s="22"/>
      <c r="D10" s="24"/>
      <c r="E10" s="24"/>
      <c r="F10" s="170"/>
      <c r="G10" s="171"/>
      <c r="H10" s="171"/>
      <c r="I10" s="25"/>
      <c r="J10" s="26"/>
      <c r="K10" s="24"/>
      <c r="L10" s="24"/>
      <c r="M10" s="23"/>
    </row>
    <row r="11" spans="2:15" ht="15.75" x14ac:dyDescent="0.25">
      <c r="B11" s="174" t="s">
        <v>86</v>
      </c>
      <c r="C11" s="177" t="s">
        <v>87</v>
      </c>
      <c r="D11" s="27"/>
      <c r="E11" s="28"/>
      <c r="F11" s="29"/>
      <c r="G11" s="30"/>
      <c r="H11" s="155" t="s">
        <v>88</v>
      </c>
      <c r="I11" s="156"/>
      <c r="J11" s="156"/>
      <c r="K11" s="157"/>
      <c r="L11" s="155" t="s">
        <v>89</v>
      </c>
      <c r="M11" s="156"/>
      <c r="N11" s="156"/>
      <c r="O11" s="157"/>
    </row>
    <row r="12" spans="2:15" ht="15.75" x14ac:dyDescent="0.25">
      <c r="B12" s="175"/>
      <c r="C12" s="178"/>
      <c r="D12" s="31"/>
      <c r="E12" s="32"/>
      <c r="F12" s="33"/>
      <c r="G12" s="34"/>
      <c r="H12" s="158"/>
      <c r="I12" s="159"/>
      <c r="J12" s="159"/>
      <c r="K12" s="160"/>
      <c r="L12" s="158"/>
      <c r="M12" s="159"/>
      <c r="N12" s="159"/>
      <c r="O12" s="160"/>
    </row>
    <row r="13" spans="2:15" ht="31.5" x14ac:dyDescent="0.25">
      <c r="B13" s="175"/>
      <c r="C13" s="178"/>
      <c r="D13" s="180" t="s">
        <v>90</v>
      </c>
      <c r="E13" s="181"/>
      <c r="F13" s="36" t="s">
        <v>91</v>
      </c>
      <c r="G13" s="37" t="s">
        <v>92</v>
      </c>
      <c r="H13" s="38" t="s">
        <v>93</v>
      </c>
      <c r="I13" s="86" t="s">
        <v>94</v>
      </c>
      <c r="J13" s="86" t="s">
        <v>95</v>
      </c>
      <c r="K13" s="86" t="s">
        <v>123</v>
      </c>
      <c r="L13" s="86" t="s">
        <v>96</v>
      </c>
      <c r="M13" s="86" t="s">
        <v>94</v>
      </c>
      <c r="N13" s="86" t="s">
        <v>95</v>
      </c>
      <c r="O13" s="86" t="s">
        <v>123</v>
      </c>
    </row>
    <row r="14" spans="2:15" ht="15.75" x14ac:dyDescent="0.25">
      <c r="B14" s="176"/>
      <c r="C14" s="179"/>
      <c r="D14" s="182" t="s">
        <v>97</v>
      </c>
      <c r="E14" s="183"/>
      <c r="F14" s="40"/>
      <c r="G14" s="41"/>
      <c r="H14" s="42" t="s">
        <v>98</v>
      </c>
      <c r="I14" s="43" t="s">
        <v>99</v>
      </c>
      <c r="J14" s="42" t="s">
        <v>100</v>
      </c>
      <c r="K14" s="42" t="s">
        <v>122</v>
      </c>
      <c r="L14" s="44" t="s">
        <v>101</v>
      </c>
      <c r="M14" s="44" t="s">
        <v>102</v>
      </c>
      <c r="N14" s="45" t="s">
        <v>103</v>
      </c>
      <c r="O14" s="42" t="s">
        <v>124</v>
      </c>
    </row>
    <row r="15" spans="2:15" ht="15.75" x14ac:dyDescent="0.25">
      <c r="B15" s="46">
        <v>1</v>
      </c>
      <c r="C15" s="70" t="s">
        <v>104</v>
      </c>
      <c r="D15" s="47"/>
      <c r="E15" s="22"/>
      <c r="F15" s="48"/>
      <c r="G15" s="49"/>
      <c r="H15" s="48"/>
      <c r="I15" s="50"/>
      <c r="J15" s="51"/>
      <c r="K15" s="52"/>
      <c r="L15" s="53"/>
      <c r="M15" s="54"/>
      <c r="N15" s="89"/>
      <c r="O15" s="89"/>
    </row>
    <row r="16" spans="2:15" ht="15.75" x14ac:dyDescent="0.25">
      <c r="B16" s="55">
        <v>1.1000000000000001</v>
      </c>
      <c r="C16" s="3" t="s">
        <v>0</v>
      </c>
      <c r="D16" s="5">
        <v>2</v>
      </c>
      <c r="E16" s="149" t="s">
        <v>59</v>
      </c>
      <c r="F16" s="57" t="s">
        <v>105</v>
      </c>
      <c r="G16" s="57" t="s">
        <v>105</v>
      </c>
      <c r="H16" s="48"/>
      <c r="I16" s="50"/>
      <c r="J16" s="51"/>
      <c r="K16" s="52"/>
      <c r="L16" s="53"/>
      <c r="M16" s="54"/>
      <c r="N16" s="10"/>
      <c r="O16" s="10"/>
    </row>
    <row r="17" spans="2:15" ht="15.75" x14ac:dyDescent="0.25">
      <c r="B17" s="55">
        <v>1.2</v>
      </c>
      <c r="C17" s="3" t="s">
        <v>2</v>
      </c>
      <c r="D17" s="5">
        <f>+ROUND(21*3%+21,0)</f>
        <v>22</v>
      </c>
      <c r="E17" s="149" t="s">
        <v>59</v>
      </c>
      <c r="F17" s="57" t="s">
        <v>105</v>
      </c>
      <c r="G17" s="57" t="s">
        <v>105</v>
      </c>
      <c r="H17" s="48"/>
      <c r="I17" s="50"/>
      <c r="J17" s="51"/>
      <c r="K17" s="52"/>
      <c r="L17" s="53"/>
      <c r="M17" s="54"/>
      <c r="N17" s="10"/>
      <c r="O17" s="10"/>
    </row>
    <row r="18" spans="2:15" ht="15.75" x14ac:dyDescent="0.25">
      <c r="B18" s="55">
        <v>1.3</v>
      </c>
      <c r="C18" s="3" t="s">
        <v>3</v>
      </c>
      <c r="D18" s="5">
        <v>2</v>
      </c>
      <c r="E18" s="149" t="s">
        <v>59</v>
      </c>
      <c r="F18" s="57" t="s">
        <v>105</v>
      </c>
      <c r="G18" s="57" t="s">
        <v>105</v>
      </c>
      <c r="H18" s="58"/>
      <c r="I18" s="49"/>
      <c r="J18" s="51"/>
      <c r="K18" s="52"/>
      <c r="L18" s="53"/>
      <c r="M18" s="54"/>
      <c r="N18" s="10"/>
      <c r="O18" s="10"/>
    </row>
    <row r="19" spans="2:15" ht="15.75" x14ac:dyDescent="0.25">
      <c r="B19" s="55">
        <v>1.4</v>
      </c>
      <c r="C19" s="3" t="s">
        <v>4</v>
      </c>
      <c r="D19" s="5">
        <v>2</v>
      </c>
      <c r="E19" s="149" t="s">
        <v>59</v>
      </c>
      <c r="F19" s="57" t="s">
        <v>105</v>
      </c>
      <c r="G19" s="57" t="s">
        <v>105</v>
      </c>
      <c r="H19" s="58"/>
      <c r="I19" s="49"/>
      <c r="J19" s="51"/>
      <c r="K19" s="52"/>
      <c r="L19" s="53"/>
      <c r="M19" s="54"/>
      <c r="N19" s="10"/>
      <c r="O19" s="10"/>
    </row>
    <row r="20" spans="2:15" ht="15.75" x14ac:dyDescent="0.25">
      <c r="B20" s="55">
        <v>1.5</v>
      </c>
      <c r="C20" s="3" t="s">
        <v>7</v>
      </c>
      <c r="D20" s="69">
        <v>2</v>
      </c>
      <c r="E20" s="149" t="s">
        <v>59</v>
      </c>
      <c r="F20" s="57" t="s">
        <v>105</v>
      </c>
      <c r="G20" s="57" t="s">
        <v>105</v>
      </c>
      <c r="H20" s="58"/>
      <c r="I20" s="49"/>
      <c r="J20" s="51"/>
      <c r="K20" s="52"/>
      <c r="L20" s="53"/>
      <c r="M20" s="54"/>
      <c r="N20" s="10"/>
      <c r="O20" s="10"/>
    </row>
    <row r="21" spans="2:15" ht="15.75" x14ac:dyDescent="0.25">
      <c r="B21" s="55">
        <v>1.6</v>
      </c>
      <c r="C21" s="3" t="s">
        <v>10</v>
      </c>
      <c r="D21" s="5">
        <v>160</v>
      </c>
      <c r="E21" s="149" t="s">
        <v>59</v>
      </c>
      <c r="F21" s="57" t="s">
        <v>105</v>
      </c>
      <c r="G21" s="57" t="s">
        <v>105</v>
      </c>
      <c r="H21" s="58"/>
      <c r="I21" s="49"/>
      <c r="J21" s="51"/>
      <c r="K21" s="52"/>
      <c r="L21" s="53"/>
      <c r="M21" s="54"/>
      <c r="N21" s="10"/>
      <c r="O21" s="10"/>
    </row>
    <row r="22" spans="2:15" ht="15.75" x14ac:dyDescent="0.25">
      <c r="B22" s="55">
        <v>1.7</v>
      </c>
      <c r="C22" s="3" t="s">
        <v>13</v>
      </c>
      <c r="D22" s="151">
        <v>2.89</v>
      </c>
      <c r="E22" s="149" t="s">
        <v>61</v>
      </c>
      <c r="F22" s="57" t="s">
        <v>105</v>
      </c>
      <c r="G22" s="57" t="s">
        <v>105</v>
      </c>
      <c r="H22" s="58"/>
      <c r="I22" s="49"/>
      <c r="J22" s="51"/>
      <c r="K22" s="52"/>
      <c r="L22" s="53"/>
      <c r="M22" s="54"/>
      <c r="N22" s="10"/>
      <c r="O22" s="10"/>
    </row>
    <row r="23" spans="2:15" ht="15.75" x14ac:dyDescent="0.25">
      <c r="B23" s="55">
        <v>1.8</v>
      </c>
      <c r="C23" s="3" t="s">
        <v>15</v>
      </c>
      <c r="D23" s="5">
        <v>2</v>
      </c>
      <c r="E23" s="149" t="s">
        <v>59</v>
      </c>
      <c r="F23" s="57" t="s">
        <v>105</v>
      </c>
      <c r="G23" s="57" t="s">
        <v>105</v>
      </c>
      <c r="H23" s="58"/>
      <c r="I23" s="49"/>
      <c r="J23" s="51"/>
      <c r="K23" s="52"/>
      <c r="L23" s="53"/>
      <c r="M23" s="54"/>
      <c r="N23" s="10"/>
      <c r="O23" s="10"/>
    </row>
    <row r="24" spans="2:15" ht="15.75" x14ac:dyDescent="0.25">
      <c r="B24" s="55">
        <v>1.9</v>
      </c>
      <c r="C24" s="3" t="s">
        <v>54</v>
      </c>
      <c r="D24" s="5">
        <v>12</v>
      </c>
      <c r="E24" s="149" t="s">
        <v>59</v>
      </c>
      <c r="F24" s="57" t="s">
        <v>105</v>
      </c>
      <c r="G24" s="57" t="s">
        <v>105</v>
      </c>
      <c r="H24" s="58"/>
      <c r="I24" s="49"/>
      <c r="J24" s="51"/>
      <c r="K24" s="52"/>
      <c r="L24" s="53"/>
      <c r="M24" s="54"/>
      <c r="N24" s="10"/>
      <c r="O24" s="10"/>
    </row>
    <row r="25" spans="2:15" ht="15.75" x14ac:dyDescent="0.25">
      <c r="B25" s="59">
        <v>1.1000000000000001</v>
      </c>
      <c r="C25" s="4" t="s">
        <v>17</v>
      </c>
      <c r="D25" s="5">
        <v>15</v>
      </c>
      <c r="E25" s="149" t="s">
        <v>59</v>
      </c>
      <c r="F25" s="57" t="s">
        <v>105</v>
      </c>
      <c r="G25" s="57" t="s">
        <v>105</v>
      </c>
      <c r="H25" s="58"/>
      <c r="I25" s="49"/>
      <c r="J25" s="51"/>
      <c r="K25" s="52"/>
      <c r="L25" s="53"/>
      <c r="M25" s="54"/>
      <c r="N25" s="10"/>
      <c r="O25" s="10"/>
    </row>
    <row r="26" spans="2:15" ht="15.75" x14ac:dyDescent="0.25">
      <c r="B26" s="59">
        <v>1.1100000000000001</v>
      </c>
      <c r="C26" s="4" t="s">
        <v>18</v>
      </c>
      <c r="D26" s="5">
        <v>22</v>
      </c>
      <c r="E26" s="149" t="s">
        <v>59</v>
      </c>
      <c r="F26" s="57" t="s">
        <v>105</v>
      </c>
      <c r="G26" s="57" t="s">
        <v>105</v>
      </c>
      <c r="H26" s="58"/>
      <c r="I26" s="49"/>
      <c r="J26" s="51"/>
      <c r="K26" s="52"/>
      <c r="L26" s="53"/>
      <c r="M26" s="54"/>
      <c r="N26" s="10"/>
      <c r="O26" s="10"/>
    </row>
    <row r="27" spans="2:15" ht="15.75" x14ac:dyDescent="0.25">
      <c r="B27" s="55">
        <v>1.1200000000000001</v>
      </c>
      <c r="C27" s="4" t="s">
        <v>110</v>
      </c>
      <c r="D27" s="5">
        <v>2</v>
      </c>
      <c r="E27" s="149" t="s">
        <v>59</v>
      </c>
      <c r="F27" s="57" t="s">
        <v>105</v>
      </c>
      <c r="G27" s="57" t="s">
        <v>105</v>
      </c>
      <c r="H27" s="58"/>
      <c r="I27" s="49"/>
      <c r="J27" s="51"/>
      <c r="K27" s="52"/>
      <c r="L27" s="53"/>
      <c r="M27" s="54"/>
      <c r="N27" s="10"/>
      <c r="O27" s="10"/>
    </row>
    <row r="28" spans="2:15" ht="15.75" x14ac:dyDescent="0.25">
      <c r="B28" s="59">
        <v>1.1299999999999999</v>
      </c>
      <c r="C28" s="4" t="s">
        <v>21</v>
      </c>
      <c r="D28" s="5">
        <v>2</v>
      </c>
      <c r="E28" s="149" t="s">
        <v>59</v>
      </c>
      <c r="F28" s="57" t="s">
        <v>105</v>
      </c>
      <c r="G28" s="57" t="s">
        <v>105</v>
      </c>
      <c r="H28" s="58"/>
      <c r="I28" s="49"/>
      <c r="J28" s="51"/>
      <c r="K28" s="52"/>
      <c r="L28" s="53"/>
      <c r="M28" s="54"/>
      <c r="N28" s="10"/>
      <c r="O28" s="10"/>
    </row>
    <row r="29" spans="2:15" ht="15.75" x14ac:dyDescent="0.25">
      <c r="B29" s="55">
        <v>1.1399999999999999</v>
      </c>
      <c r="C29" s="3" t="s">
        <v>22</v>
      </c>
      <c r="D29" s="5">
        <v>15</v>
      </c>
      <c r="E29" s="149" t="s">
        <v>59</v>
      </c>
      <c r="F29" s="57" t="s">
        <v>105</v>
      </c>
      <c r="G29" s="57" t="s">
        <v>105</v>
      </c>
      <c r="H29" s="58"/>
      <c r="I29" s="49"/>
      <c r="J29" s="51"/>
      <c r="K29" s="52"/>
      <c r="L29" s="53"/>
      <c r="M29" s="54"/>
      <c r="N29" s="10"/>
      <c r="O29" s="10"/>
    </row>
    <row r="30" spans="2:15" ht="15.75" x14ac:dyDescent="0.25">
      <c r="B30" s="59">
        <v>1.1499999999999999</v>
      </c>
      <c r="C30" s="3" t="s">
        <v>26</v>
      </c>
      <c r="D30" s="5">
        <v>15</v>
      </c>
      <c r="E30" s="149" t="s">
        <v>59</v>
      </c>
      <c r="F30" s="57" t="s">
        <v>105</v>
      </c>
      <c r="G30" s="57" t="s">
        <v>105</v>
      </c>
      <c r="H30" s="60"/>
      <c r="I30" s="49"/>
      <c r="J30" s="51"/>
      <c r="K30" s="52"/>
      <c r="L30" s="53"/>
      <c r="M30" s="54"/>
      <c r="N30" s="10"/>
      <c r="O30" s="10"/>
    </row>
    <row r="31" spans="2:15" ht="15.75" x14ac:dyDescent="0.25">
      <c r="B31" s="55">
        <v>1.1599999999999999</v>
      </c>
      <c r="C31" s="3" t="s">
        <v>28</v>
      </c>
      <c r="D31" s="5">
        <v>39</v>
      </c>
      <c r="E31" s="149" t="s">
        <v>59</v>
      </c>
      <c r="F31" s="57" t="s">
        <v>105</v>
      </c>
      <c r="G31" s="57" t="s">
        <v>105</v>
      </c>
      <c r="H31" s="60"/>
      <c r="I31" s="49"/>
      <c r="J31" s="51"/>
      <c r="K31" s="52"/>
      <c r="L31" s="53"/>
      <c r="M31" s="54"/>
      <c r="N31" s="10"/>
      <c r="O31" s="10"/>
    </row>
    <row r="32" spans="2:15" ht="15.75" x14ac:dyDescent="0.25">
      <c r="B32" s="59">
        <v>1.17</v>
      </c>
      <c r="C32" s="3" t="s">
        <v>30</v>
      </c>
      <c r="D32" s="5">
        <v>12</v>
      </c>
      <c r="E32" s="149" t="s">
        <v>59</v>
      </c>
      <c r="F32" s="57" t="s">
        <v>105</v>
      </c>
      <c r="G32" s="57" t="s">
        <v>105</v>
      </c>
      <c r="H32" s="60"/>
      <c r="I32" s="49"/>
      <c r="J32" s="51"/>
      <c r="K32" s="52"/>
      <c r="L32" s="53"/>
      <c r="M32" s="54"/>
      <c r="N32" s="10"/>
      <c r="O32" s="10"/>
    </row>
    <row r="33" spans="2:15" ht="15.75" x14ac:dyDescent="0.25">
      <c r="B33" s="55">
        <v>1.18</v>
      </c>
      <c r="C33" s="3" t="s">
        <v>34</v>
      </c>
      <c r="D33" s="5">
        <v>1</v>
      </c>
      <c r="E33" s="149" t="s">
        <v>59</v>
      </c>
      <c r="F33" s="57" t="s">
        <v>105</v>
      </c>
      <c r="G33" s="57" t="s">
        <v>105</v>
      </c>
      <c r="H33" s="60"/>
      <c r="I33" s="49"/>
      <c r="J33" s="51"/>
      <c r="K33" s="52"/>
      <c r="L33" s="53"/>
      <c r="M33" s="54"/>
      <c r="N33" s="10"/>
      <c r="O33" s="10"/>
    </row>
    <row r="34" spans="2:15" ht="15.75" x14ac:dyDescent="0.25">
      <c r="B34" s="59">
        <v>1.19</v>
      </c>
      <c r="C34" s="3" t="s">
        <v>37</v>
      </c>
      <c r="D34" s="5">
        <v>4</v>
      </c>
      <c r="E34" s="149" t="s">
        <v>59</v>
      </c>
      <c r="F34" s="57" t="s">
        <v>105</v>
      </c>
      <c r="G34" s="57" t="s">
        <v>105</v>
      </c>
      <c r="H34" s="60"/>
      <c r="I34" s="49"/>
      <c r="J34" s="51"/>
      <c r="K34" s="52"/>
      <c r="L34" s="53"/>
      <c r="M34" s="54"/>
      <c r="N34" s="10"/>
      <c r="O34" s="10"/>
    </row>
    <row r="35" spans="2:15" ht="15.75" x14ac:dyDescent="0.25">
      <c r="B35" s="59">
        <v>1.2</v>
      </c>
      <c r="C35" s="3" t="s">
        <v>39</v>
      </c>
      <c r="D35" s="5">
        <v>20</v>
      </c>
      <c r="E35" s="149" t="s">
        <v>59</v>
      </c>
      <c r="F35" s="57" t="s">
        <v>105</v>
      </c>
      <c r="G35" s="57" t="s">
        <v>105</v>
      </c>
      <c r="H35" s="60"/>
      <c r="I35" s="49"/>
      <c r="J35" s="51"/>
      <c r="K35" s="52"/>
      <c r="L35" s="53"/>
      <c r="M35" s="54"/>
      <c r="N35" s="10"/>
      <c r="O35" s="10"/>
    </row>
    <row r="36" spans="2:15" ht="15.75" x14ac:dyDescent="0.25">
      <c r="B36" s="59">
        <v>1.21</v>
      </c>
      <c r="C36" s="3" t="s">
        <v>41</v>
      </c>
      <c r="D36" s="5">
        <v>10</v>
      </c>
      <c r="E36" s="149" t="s">
        <v>59</v>
      </c>
      <c r="F36" s="57" t="s">
        <v>105</v>
      </c>
      <c r="G36" s="57" t="s">
        <v>105</v>
      </c>
      <c r="H36" s="60"/>
      <c r="I36" s="49"/>
      <c r="J36" s="51"/>
      <c r="K36" s="52"/>
      <c r="L36" s="53"/>
      <c r="M36" s="54"/>
      <c r="N36" s="10"/>
      <c r="O36" s="10"/>
    </row>
    <row r="37" spans="2:15" ht="15.75" x14ac:dyDescent="0.25">
      <c r="B37" s="55">
        <v>1.22</v>
      </c>
      <c r="C37" s="3" t="s">
        <v>42</v>
      </c>
      <c r="D37" s="5">
        <v>2</v>
      </c>
      <c r="E37" s="149" t="s">
        <v>59</v>
      </c>
      <c r="F37" s="57" t="s">
        <v>105</v>
      </c>
      <c r="G37" s="57" t="s">
        <v>105</v>
      </c>
      <c r="H37" s="60"/>
      <c r="I37" s="49"/>
      <c r="J37" s="51"/>
      <c r="K37" s="52"/>
      <c r="L37" s="53"/>
      <c r="M37" s="54"/>
      <c r="N37" s="10"/>
      <c r="O37" s="10"/>
    </row>
    <row r="38" spans="2:15" ht="15.75" x14ac:dyDescent="0.25">
      <c r="B38" s="59">
        <v>1.23</v>
      </c>
      <c r="C38" s="3" t="s">
        <v>43</v>
      </c>
      <c r="D38" s="5">
        <v>15</v>
      </c>
      <c r="E38" s="149" t="s">
        <v>59</v>
      </c>
      <c r="F38" s="57" t="s">
        <v>105</v>
      </c>
      <c r="G38" s="57" t="s">
        <v>105</v>
      </c>
      <c r="H38" s="10"/>
      <c r="I38" s="10"/>
      <c r="J38" s="10"/>
      <c r="K38" s="10"/>
      <c r="L38" s="10"/>
      <c r="M38" s="10"/>
      <c r="N38" s="10"/>
      <c r="O38" s="10"/>
    </row>
    <row r="39" spans="2:15" ht="15.75" x14ac:dyDescent="0.25">
      <c r="B39" s="59">
        <v>1.24</v>
      </c>
      <c r="C39" s="3" t="s">
        <v>45</v>
      </c>
      <c r="D39" s="5">
        <v>4</v>
      </c>
      <c r="E39" s="149" t="s">
        <v>59</v>
      </c>
      <c r="F39" s="57" t="s">
        <v>105</v>
      </c>
      <c r="G39" s="57" t="s">
        <v>105</v>
      </c>
      <c r="H39" s="10"/>
      <c r="I39" s="10"/>
      <c r="J39" s="10"/>
      <c r="K39" s="10"/>
      <c r="L39" s="10"/>
      <c r="M39" s="10"/>
      <c r="N39" s="10"/>
      <c r="O39" s="10"/>
    </row>
    <row r="40" spans="2:15" ht="15.75" x14ac:dyDescent="0.25">
      <c r="B40" s="59">
        <v>1.25</v>
      </c>
      <c r="C40" s="3" t="s">
        <v>47</v>
      </c>
      <c r="D40" s="5">
        <v>2</v>
      </c>
      <c r="E40" s="149" t="s">
        <v>59</v>
      </c>
      <c r="F40" s="57" t="s">
        <v>105</v>
      </c>
      <c r="G40" s="57" t="s">
        <v>105</v>
      </c>
      <c r="H40" s="10"/>
      <c r="I40" s="10"/>
      <c r="J40" s="10"/>
      <c r="K40" s="10"/>
      <c r="L40" s="10"/>
      <c r="M40" s="10"/>
      <c r="N40" s="10"/>
      <c r="O40" s="10"/>
    </row>
    <row r="41" spans="2:15" ht="15.75" x14ac:dyDescent="0.25">
      <c r="B41" s="59">
        <v>1.26</v>
      </c>
      <c r="C41" s="3" t="s">
        <v>49</v>
      </c>
      <c r="D41" s="5">
        <v>12</v>
      </c>
      <c r="E41" s="149" t="s">
        <v>59</v>
      </c>
      <c r="F41" s="57" t="s">
        <v>105</v>
      </c>
      <c r="G41" s="57" t="s">
        <v>105</v>
      </c>
      <c r="H41" s="10"/>
      <c r="I41" s="10"/>
      <c r="J41" s="10"/>
      <c r="K41" s="10"/>
      <c r="L41" s="10"/>
      <c r="M41" s="10"/>
      <c r="N41" s="10"/>
      <c r="O41" s="10"/>
    </row>
    <row r="42" spans="2:15" ht="15.6" customHeight="1" x14ac:dyDescent="0.25">
      <c r="B42" s="59"/>
      <c r="C42" s="3"/>
      <c r="D42" s="5"/>
      <c r="E42" s="149"/>
      <c r="G42" s="10"/>
      <c r="H42" s="10"/>
      <c r="I42" s="10"/>
      <c r="J42" s="10"/>
      <c r="K42" s="10"/>
      <c r="L42" s="10"/>
      <c r="M42" s="10"/>
      <c r="N42" s="10"/>
      <c r="O42" s="10"/>
    </row>
    <row r="43" spans="2:15" ht="15.75" x14ac:dyDescent="0.25">
      <c r="B43" s="59"/>
      <c r="C43" s="71" t="s">
        <v>158</v>
      </c>
      <c r="D43" s="56"/>
      <c r="E43" s="149"/>
      <c r="F43" s="17"/>
      <c r="G43" s="57"/>
      <c r="H43" s="10"/>
      <c r="I43" s="10"/>
      <c r="J43" s="10"/>
      <c r="K43" s="10"/>
      <c r="L43" s="10"/>
      <c r="M43" s="10"/>
      <c r="N43" s="10"/>
      <c r="O43" s="10"/>
    </row>
    <row r="44" spans="2:15" ht="15.75" x14ac:dyDescent="0.25">
      <c r="B44" s="59">
        <v>1.27</v>
      </c>
      <c r="C44" s="3" t="s">
        <v>68</v>
      </c>
      <c r="D44" s="5">
        <v>1</v>
      </c>
      <c r="E44" s="149" t="s">
        <v>59</v>
      </c>
      <c r="F44" s="57" t="s">
        <v>105</v>
      </c>
      <c r="G44" s="57" t="s">
        <v>105</v>
      </c>
      <c r="H44" s="10"/>
      <c r="I44" s="10"/>
      <c r="J44" s="10"/>
      <c r="K44" s="10"/>
      <c r="L44" s="10"/>
      <c r="M44" s="10"/>
      <c r="N44" s="10"/>
      <c r="O44" s="10"/>
    </row>
    <row r="45" spans="2:15" ht="15.75" x14ac:dyDescent="0.25">
      <c r="B45" s="59">
        <v>1.28</v>
      </c>
      <c r="C45" s="71" t="s">
        <v>64</v>
      </c>
      <c r="D45" s="5">
        <v>3</v>
      </c>
      <c r="E45" s="149" t="s">
        <v>59</v>
      </c>
      <c r="F45" s="57" t="s">
        <v>105</v>
      </c>
      <c r="G45" s="57" t="s">
        <v>105</v>
      </c>
      <c r="H45" s="10"/>
      <c r="I45" s="10"/>
      <c r="J45" s="10"/>
      <c r="K45" s="10"/>
      <c r="L45" s="10"/>
      <c r="M45" s="10"/>
      <c r="N45" s="10"/>
      <c r="O45" s="10"/>
    </row>
    <row r="46" spans="2:15" ht="15.75" x14ac:dyDescent="0.25">
      <c r="B46" s="59">
        <v>1.29</v>
      </c>
      <c r="C46" s="71" t="s">
        <v>77</v>
      </c>
      <c r="D46" s="5">
        <v>35</v>
      </c>
      <c r="E46" s="149" t="s">
        <v>59</v>
      </c>
      <c r="F46" s="57" t="s">
        <v>105</v>
      </c>
      <c r="G46" s="57" t="s">
        <v>105</v>
      </c>
      <c r="H46" s="10"/>
      <c r="I46" s="10"/>
      <c r="J46" s="10"/>
      <c r="K46" s="10"/>
      <c r="L46" s="10"/>
      <c r="M46" s="10"/>
      <c r="N46" s="10"/>
      <c r="O46" s="10"/>
    </row>
    <row r="47" spans="2:15" ht="15.75" x14ac:dyDescent="0.25">
      <c r="B47" s="59">
        <v>1.3</v>
      </c>
      <c r="C47" s="71" t="s">
        <v>78</v>
      </c>
      <c r="D47" s="5">
        <v>35</v>
      </c>
      <c r="E47" s="149" t="s">
        <v>59</v>
      </c>
      <c r="F47" s="57" t="s">
        <v>105</v>
      </c>
      <c r="G47" s="57" t="s">
        <v>105</v>
      </c>
      <c r="H47" s="10"/>
      <c r="I47" s="10"/>
      <c r="J47" s="10"/>
      <c r="K47" s="10"/>
      <c r="L47" s="10"/>
      <c r="M47" s="10"/>
      <c r="N47" s="10"/>
      <c r="O47" s="10"/>
    </row>
    <row r="48" spans="2:15" ht="15.75" x14ac:dyDescent="0.25">
      <c r="B48" s="59">
        <v>1.31</v>
      </c>
      <c r="C48" s="71" t="s">
        <v>63</v>
      </c>
      <c r="D48" s="5">
        <v>100</v>
      </c>
      <c r="E48" s="149" t="s">
        <v>66</v>
      </c>
      <c r="F48" s="57" t="s">
        <v>105</v>
      </c>
      <c r="G48" s="57" t="s">
        <v>105</v>
      </c>
      <c r="H48" s="10"/>
      <c r="I48" s="10"/>
      <c r="J48" s="10"/>
      <c r="K48" s="10"/>
      <c r="L48" s="10"/>
      <c r="M48" s="10"/>
      <c r="N48" s="10"/>
      <c r="O48" s="10"/>
    </row>
    <row r="49" spans="2:15" ht="15.75" x14ac:dyDescent="0.25">
      <c r="B49" s="59">
        <v>1.32</v>
      </c>
      <c r="C49" s="72" t="s">
        <v>67</v>
      </c>
      <c r="D49" s="5">
        <v>2</v>
      </c>
      <c r="E49" s="149" t="s">
        <v>59</v>
      </c>
      <c r="F49" s="57" t="s">
        <v>105</v>
      </c>
      <c r="G49" s="57" t="s">
        <v>105</v>
      </c>
      <c r="H49" s="10"/>
      <c r="I49" s="10"/>
      <c r="J49" s="10"/>
      <c r="K49" s="10"/>
      <c r="L49" s="10"/>
      <c r="M49" s="10"/>
      <c r="N49" s="10"/>
      <c r="O49" s="10"/>
    </row>
    <row r="50" spans="2:15" ht="15.75" x14ac:dyDescent="0.25">
      <c r="B50" s="59">
        <v>1.33</v>
      </c>
      <c r="C50" s="72" t="s">
        <v>159</v>
      </c>
      <c r="D50" s="5">
        <v>100</v>
      </c>
      <c r="E50" s="149" t="s">
        <v>66</v>
      </c>
      <c r="F50" s="57" t="s">
        <v>105</v>
      </c>
      <c r="G50" s="57" t="s">
        <v>105</v>
      </c>
      <c r="H50" s="10"/>
      <c r="I50" s="10"/>
      <c r="J50" s="10"/>
      <c r="K50" s="10"/>
      <c r="L50" s="10"/>
      <c r="M50" s="10"/>
      <c r="N50" s="10"/>
      <c r="O50" s="10"/>
    </row>
    <row r="51" spans="2:15" ht="15.75" x14ac:dyDescent="0.25">
      <c r="B51" s="78"/>
      <c r="C51" s="63" t="s">
        <v>111</v>
      </c>
      <c r="D51" s="64"/>
      <c r="E51" s="65"/>
      <c r="F51" s="64"/>
      <c r="G51" s="65"/>
      <c r="H51" s="66"/>
      <c r="I51" s="64"/>
      <c r="J51" s="67"/>
      <c r="K51" s="65"/>
      <c r="L51" s="66"/>
      <c r="M51" s="68"/>
      <c r="N51" s="90"/>
      <c r="O51" s="90"/>
    </row>
    <row r="52" spans="2:15" x14ac:dyDescent="0.25">
      <c r="B52" s="76"/>
    </row>
    <row r="53" spans="2:15" x14ac:dyDescent="0.25">
      <c r="B53" s="76"/>
    </row>
    <row r="54" spans="2:15" x14ac:dyDescent="0.25">
      <c r="B54" s="77"/>
    </row>
    <row r="55" spans="2:15" x14ac:dyDescent="0.25">
      <c r="B55" s="76"/>
    </row>
    <row r="56" spans="2:15" x14ac:dyDescent="0.25">
      <c r="B56" s="76"/>
    </row>
  </sheetData>
  <mergeCells count="13">
    <mergeCell ref="C2:H2"/>
    <mergeCell ref="C3:H3"/>
    <mergeCell ref="F7:M7"/>
    <mergeCell ref="F8:H8"/>
    <mergeCell ref="B9:D9"/>
    <mergeCell ref="F9:M9"/>
    <mergeCell ref="F10:H10"/>
    <mergeCell ref="L11:O12"/>
    <mergeCell ref="B11:B14"/>
    <mergeCell ref="C11:C14"/>
    <mergeCell ref="D13:E13"/>
    <mergeCell ref="D14:E14"/>
    <mergeCell ref="H11:K12"/>
  </mergeCells>
  <printOptions horizontalCentered="1"/>
  <pageMargins left="0.11811023622047245" right="0.11811023622047245" top="0.39370078740157483" bottom="0.39370078740157483" header="0.51181102362204722" footer="0.51181102362204722"/>
  <pageSetup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808"/>
  </sheetPr>
  <dimension ref="B2:O62"/>
  <sheetViews>
    <sheetView view="pageBreakPreview" zoomScale="60" zoomScaleNormal="69" workbookViewId="0">
      <selection activeCell="C22" sqref="C22"/>
    </sheetView>
  </sheetViews>
  <sheetFormatPr baseColWidth="10" defaultColWidth="11.42578125" defaultRowHeight="15" x14ac:dyDescent="0.25"/>
  <cols>
    <col min="1" max="1" width="5" style="1" customWidth="1"/>
    <col min="2" max="2" width="7.42578125" style="1" customWidth="1"/>
    <col min="3" max="3" width="109.7109375" style="1" bestFit="1" customWidth="1"/>
    <col min="4" max="4" width="14.42578125" style="1" customWidth="1"/>
    <col min="5" max="5" width="10.140625" style="1" customWidth="1"/>
    <col min="6" max="6" width="19.42578125" style="1" customWidth="1"/>
    <col min="7" max="7" width="18" style="1" customWidth="1"/>
    <col min="8" max="8" width="20.5703125" style="1" customWidth="1"/>
    <col min="9" max="9" width="21" style="1" customWidth="1"/>
    <col min="10" max="10" width="23.140625" style="1" customWidth="1"/>
    <col min="11" max="11" width="22.28515625" style="1" customWidth="1"/>
    <col min="12" max="12" width="25.28515625" style="1" customWidth="1"/>
    <col min="13" max="13" width="23.5703125" style="1" customWidth="1"/>
    <col min="14" max="14" width="12.7109375" style="1" bestFit="1" customWidth="1"/>
    <col min="15" max="15" width="13.42578125" style="1" bestFit="1" customWidth="1"/>
    <col min="16" max="16384" width="11.42578125" style="1"/>
  </cols>
  <sheetData>
    <row r="2" spans="2:15" ht="22.5" x14ac:dyDescent="0.3">
      <c r="C2" s="172" t="s">
        <v>155</v>
      </c>
      <c r="D2" s="172"/>
      <c r="E2" s="172"/>
      <c r="F2" s="172"/>
      <c r="G2" s="172"/>
      <c r="H2" s="172"/>
    </row>
    <row r="3" spans="2:15" ht="15.75" x14ac:dyDescent="0.25">
      <c r="C3" s="173" t="s">
        <v>156</v>
      </c>
      <c r="D3" s="173"/>
      <c r="E3" s="173"/>
      <c r="F3" s="173"/>
      <c r="G3" s="173"/>
      <c r="H3" s="173"/>
    </row>
    <row r="7" spans="2:15" ht="15.75" x14ac:dyDescent="0.25">
      <c r="B7" s="18"/>
      <c r="C7" s="19" t="s">
        <v>83</v>
      </c>
      <c r="D7" s="20"/>
      <c r="E7" s="20"/>
      <c r="F7" s="162" t="s">
        <v>147</v>
      </c>
      <c r="G7" s="163"/>
      <c r="H7" s="163"/>
      <c r="I7" s="163"/>
      <c r="J7" s="163"/>
      <c r="K7" s="163"/>
      <c r="L7" s="163"/>
      <c r="M7" s="164"/>
    </row>
    <row r="8" spans="2:15" ht="15.75" x14ac:dyDescent="0.25">
      <c r="B8" s="18"/>
      <c r="C8" s="19" t="s">
        <v>84</v>
      </c>
      <c r="D8" s="20"/>
      <c r="E8" s="20"/>
      <c r="F8" s="165"/>
      <c r="G8" s="166"/>
      <c r="H8" s="166"/>
      <c r="I8" s="21"/>
      <c r="J8" s="21"/>
      <c r="K8" s="22"/>
      <c r="L8" s="22"/>
      <c r="M8" s="23"/>
    </row>
    <row r="9" spans="2:15" ht="15.75" x14ac:dyDescent="0.25">
      <c r="B9" s="184" t="s">
        <v>114</v>
      </c>
      <c r="C9" s="184"/>
      <c r="D9" s="184"/>
      <c r="E9" s="20"/>
      <c r="F9" s="167" t="s">
        <v>85</v>
      </c>
      <c r="G9" s="168"/>
      <c r="H9" s="168"/>
      <c r="I9" s="168"/>
      <c r="J9" s="168"/>
      <c r="K9" s="168"/>
      <c r="L9" s="168"/>
      <c r="M9" s="169"/>
    </row>
    <row r="10" spans="2:15" ht="15.75" x14ac:dyDescent="0.25">
      <c r="B10" s="18"/>
      <c r="C10" s="22"/>
      <c r="D10" s="24"/>
      <c r="E10" s="24"/>
      <c r="F10" s="170"/>
      <c r="G10" s="171"/>
      <c r="H10" s="171"/>
      <c r="I10" s="25"/>
      <c r="J10" s="26"/>
      <c r="K10" s="24"/>
      <c r="L10" s="24"/>
      <c r="M10" s="23"/>
    </row>
    <row r="11" spans="2:15" ht="15.75" x14ac:dyDescent="0.25">
      <c r="B11" s="174" t="s">
        <v>86</v>
      </c>
      <c r="C11" s="177" t="s">
        <v>87</v>
      </c>
      <c r="D11" s="27"/>
      <c r="E11" s="28"/>
      <c r="F11" s="29"/>
      <c r="G11" s="30"/>
      <c r="H11" s="155" t="s">
        <v>88</v>
      </c>
      <c r="I11" s="156"/>
      <c r="J11" s="156"/>
      <c r="K11" s="157"/>
      <c r="L11" s="155" t="s">
        <v>89</v>
      </c>
      <c r="M11" s="156"/>
      <c r="N11" s="156"/>
      <c r="O11" s="157"/>
    </row>
    <row r="12" spans="2:15" ht="15.75" x14ac:dyDescent="0.25">
      <c r="B12" s="175"/>
      <c r="C12" s="178"/>
      <c r="D12" s="31"/>
      <c r="E12" s="32"/>
      <c r="F12" s="33"/>
      <c r="G12" s="34"/>
      <c r="H12" s="158"/>
      <c r="I12" s="159"/>
      <c r="J12" s="159"/>
      <c r="K12" s="160"/>
      <c r="L12" s="158"/>
      <c r="M12" s="159"/>
      <c r="N12" s="159"/>
      <c r="O12" s="160"/>
    </row>
    <row r="13" spans="2:15" ht="47.25" x14ac:dyDescent="0.25">
      <c r="B13" s="175"/>
      <c r="C13" s="178"/>
      <c r="D13" s="180" t="s">
        <v>90</v>
      </c>
      <c r="E13" s="181"/>
      <c r="F13" s="36" t="s">
        <v>91</v>
      </c>
      <c r="G13" s="37" t="s">
        <v>92</v>
      </c>
      <c r="H13" s="38" t="s">
        <v>93</v>
      </c>
      <c r="I13" s="86" t="s">
        <v>94</v>
      </c>
      <c r="J13" s="86" t="s">
        <v>95</v>
      </c>
      <c r="K13" s="86" t="s">
        <v>123</v>
      </c>
      <c r="L13" s="86" t="s">
        <v>96</v>
      </c>
      <c r="M13" s="86" t="s">
        <v>94</v>
      </c>
      <c r="N13" s="86" t="s">
        <v>95</v>
      </c>
      <c r="O13" s="86" t="s">
        <v>123</v>
      </c>
    </row>
    <row r="14" spans="2:15" ht="15.75" x14ac:dyDescent="0.25">
      <c r="B14" s="176"/>
      <c r="C14" s="179"/>
      <c r="D14" s="182" t="s">
        <v>97</v>
      </c>
      <c r="E14" s="183"/>
      <c r="F14" s="40"/>
      <c r="G14" s="41"/>
      <c r="H14" s="42" t="s">
        <v>98</v>
      </c>
      <c r="I14" s="43" t="s">
        <v>99</v>
      </c>
      <c r="J14" s="42" t="s">
        <v>100</v>
      </c>
      <c r="K14" s="42" t="s">
        <v>122</v>
      </c>
      <c r="L14" s="44" t="s">
        <v>101</v>
      </c>
      <c r="M14" s="44" t="s">
        <v>102</v>
      </c>
      <c r="N14" s="45" t="s">
        <v>103</v>
      </c>
      <c r="O14" s="42" t="s">
        <v>124</v>
      </c>
    </row>
    <row r="15" spans="2:15" ht="15.75" x14ac:dyDescent="0.25">
      <c r="B15" s="46">
        <v>1</v>
      </c>
      <c r="C15" s="70" t="s">
        <v>104</v>
      </c>
      <c r="D15" s="47"/>
      <c r="E15" s="22"/>
      <c r="F15" s="48"/>
      <c r="G15" s="49"/>
      <c r="H15" s="48"/>
      <c r="I15" s="50"/>
      <c r="J15" s="51"/>
      <c r="K15" s="52"/>
      <c r="L15" s="53"/>
      <c r="M15" s="54"/>
      <c r="N15" s="89"/>
      <c r="O15" s="89"/>
    </row>
    <row r="16" spans="2:15" ht="15.75" x14ac:dyDescent="0.25">
      <c r="B16" s="55">
        <v>1.1000000000000001</v>
      </c>
      <c r="C16" s="3" t="s">
        <v>0</v>
      </c>
      <c r="D16" s="5">
        <v>4</v>
      </c>
      <c r="E16" s="149" t="s">
        <v>59</v>
      </c>
      <c r="F16" s="57" t="s">
        <v>105</v>
      </c>
      <c r="G16" s="57" t="s">
        <v>105</v>
      </c>
      <c r="H16" s="48"/>
      <c r="I16" s="50"/>
      <c r="J16" s="51"/>
      <c r="K16" s="52"/>
      <c r="L16" s="53"/>
      <c r="M16" s="54"/>
      <c r="N16" s="10"/>
      <c r="O16" s="10"/>
    </row>
    <row r="17" spans="2:15" ht="15.75" x14ac:dyDescent="0.25">
      <c r="B17" s="55">
        <v>1.2</v>
      </c>
      <c r="C17" s="3" t="s">
        <v>2</v>
      </c>
      <c r="D17" s="5">
        <f>+ROUND(26*3%+26,0)</f>
        <v>27</v>
      </c>
      <c r="E17" s="149" t="s">
        <v>59</v>
      </c>
      <c r="F17" s="57" t="s">
        <v>105</v>
      </c>
      <c r="G17" s="57" t="s">
        <v>105</v>
      </c>
      <c r="H17" s="48"/>
      <c r="I17" s="50"/>
      <c r="J17" s="51"/>
      <c r="K17" s="52"/>
      <c r="L17" s="53"/>
      <c r="M17" s="54"/>
      <c r="N17" s="10"/>
      <c r="O17" s="10"/>
    </row>
    <row r="18" spans="2:15" ht="15.75" x14ac:dyDescent="0.25">
      <c r="B18" s="55">
        <v>1.3</v>
      </c>
      <c r="C18" s="3" t="s">
        <v>3</v>
      </c>
      <c r="D18" s="5">
        <v>4</v>
      </c>
      <c r="E18" s="149" t="s">
        <v>59</v>
      </c>
      <c r="F18" s="57" t="s">
        <v>105</v>
      </c>
      <c r="G18" s="57" t="s">
        <v>105</v>
      </c>
      <c r="H18" s="58"/>
      <c r="I18" s="49"/>
      <c r="J18" s="51"/>
      <c r="K18" s="52"/>
      <c r="L18" s="53"/>
      <c r="M18" s="54"/>
      <c r="N18" s="10"/>
      <c r="O18" s="10"/>
    </row>
    <row r="19" spans="2:15" ht="15.75" x14ac:dyDescent="0.25">
      <c r="B19" s="55">
        <v>1.4</v>
      </c>
      <c r="C19" s="3" t="s">
        <v>4</v>
      </c>
      <c r="D19" s="5">
        <v>4</v>
      </c>
      <c r="E19" s="149" t="s">
        <v>59</v>
      </c>
      <c r="F19" s="57" t="s">
        <v>105</v>
      </c>
      <c r="G19" s="57" t="s">
        <v>105</v>
      </c>
      <c r="H19" s="58"/>
      <c r="I19" s="49"/>
      <c r="J19" s="51"/>
      <c r="K19" s="52"/>
      <c r="L19" s="53"/>
      <c r="M19" s="54"/>
      <c r="N19" s="10"/>
      <c r="O19" s="10"/>
    </row>
    <row r="20" spans="2:15" ht="15.75" x14ac:dyDescent="0.25">
      <c r="B20" s="55">
        <v>1.5</v>
      </c>
      <c r="C20" s="3" t="s">
        <v>7</v>
      </c>
      <c r="D20" s="5">
        <v>4</v>
      </c>
      <c r="E20" s="149" t="s">
        <v>59</v>
      </c>
      <c r="F20" s="57" t="s">
        <v>105</v>
      </c>
      <c r="G20" s="57" t="s">
        <v>105</v>
      </c>
      <c r="H20" s="58"/>
      <c r="I20" s="49"/>
      <c r="J20" s="51"/>
      <c r="K20" s="52"/>
      <c r="L20" s="53"/>
      <c r="M20" s="54"/>
      <c r="N20" s="10"/>
      <c r="O20" s="10"/>
    </row>
    <row r="21" spans="2:15" ht="15.75" x14ac:dyDescent="0.25">
      <c r="B21" s="55">
        <v>1.6</v>
      </c>
      <c r="C21" s="3" t="s">
        <v>10</v>
      </c>
      <c r="D21" s="5">
        <v>320</v>
      </c>
      <c r="E21" s="149" t="s">
        <v>59</v>
      </c>
      <c r="F21" s="57" t="s">
        <v>105</v>
      </c>
      <c r="G21" s="57" t="s">
        <v>105</v>
      </c>
      <c r="H21" s="58"/>
      <c r="I21" s="49"/>
      <c r="J21" s="51"/>
      <c r="K21" s="52"/>
      <c r="L21" s="53"/>
      <c r="M21" s="54"/>
      <c r="N21" s="10"/>
      <c r="O21" s="10"/>
    </row>
    <row r="22" spans="2:15" ht="15.75" x14ac:dyDescent="0.25">
      <c r="B22" s="55">
        <v>1.7</v>
      </c>
      <c r="C22" s="3" t="s">
        <v>13</v>
      </c>
      <c r="D22" s="151">
        <v>5.1749999999999998</v>
      </c>
      <c r="E22" s="149" t="s">
        <v>61</v>
      </c>
      <c r="F22" s="57" t="s">
        <v>105</v>
      </c>
      <c r="G22" s="57" t="s">
        <v>105</v>
      </c>
      <c r="H22" s="58"/>
      <c r="I22" s="49"/>
      <c r="J22" s="51"/>
      <c r="K22" s="52"/>
      <c r="L22" s="53"/>
      <c r="M22" s="54"/>
      <c r="N22" s="10"/>
      <c r="O22" s="10"/>
    </row>
    <row r="23" spans="2:15" ht="15.75" x14ac:dyDescent="0.25">
      <c r="B23" s="55">
        <v>1.8</v>
      </c>
      <c r="C23" s="3" t="s">
        <v>15</v>
      </c>
      <c r="D23" s="5">
        <v>3</v>
      </c>
      <c r="E23" s="149" t="s">
        <v>59</v>
      </c>
      <c r="F23" s="57" t="s">
        <v>105</v>
      </c>
      <c r="G23" s="57" t="s">
        <v>105</v>
      </c>
      <c r="H23" s="58"/>
      <c r="I23" s="49"/>
      <c r="J23" s="51"/>
      <c r="K23" s="52"/>
      <c r="L23" s="53"/>
      <c r="M23" s="54"/>
      <c r="N23" s="10"/>
      <c r="O23" s="10"/>
    </row>
    <row r="24" spans="2:15" ht="15.75" x14ac:dyDescent="0.25">
      <c r="B24" s="55">
        <v>1.9</v>
      </c>
      <c r="C24" s="3" t="s">
        <v>54</v>
      </c>
      <c r="D24" s="5">
        <v>9</v>
      </c>
      <c r="E24" s="149" t="s">
        <v>59</v>
      </c>
      <c r="F24" s="57" t="s">
        <v>105</v>
      </c>
      <c r="G24" s="57" t="s">
        <v>105</v>
      </c>
      <c r="H24" s="58"/>
      <c r="I24" s="49"/>
      <c r="J24" s="51"/>
      <c r="K24" s="52"/>
      <c r="L24" s="53"/>
      <c r="M24" s="54"/>
      <c r="N24" s="10"/>
      <c r="O24" s="10"/>
    </row>
    <row r="25" spans="2:15" ht="15.75" x14ac:dyDescent="0.25">
      <c r="B25" s="59">
        <v>1.1000000000000001</v>
      </c>
      <c r="C25" s="4" t="s">
        <v>17</v>
      </c>
      <c r="D25" s="5">
        <v>12</v>
      </c>
      <c r="E25" s="149" t="s">
        <v>59</v>
      </c>
      <c r="F25" s="57" t="s">
        <v>105</v>
      </c>
      <c r="G25" s="57" t="s">
        <v>105</v>
      </c>
      <c r="H25" s="58"/>
      <c r="I25" s="49"/>
      <c r="J25" s="51"/>
      <c r="K25" s="52"/>
      <c r="L25" s="53"/>
      <c r="M25" s="54"/>
      <c r="N25" s="10"/>
      <c r="O25" s="10"/>
    </row>
    <row r="26" spans="2:15" ht="15.75" x14ac:dyDescent="0.25">
      <c r="B26" s="59">
        <v>1.1100000000000001</v>
      </c>
      <c r="C26" s="4" t="s">
        <v>18</v>
      </c>
      <c r="D26" s="69">
        <v>28</v>
      </c>
      <c r="E26" s="149" t="s">
        <v>59</v>
      </c>
      <c r="F26" s="57" t="s">
        <v>105</v>
      </c>
      <c r="G26" s="57" t="s">
        <v>105</v>
      </c>
      <c r="H26" s="58"/>
      <c r="I26" s="49"/>
      <c r="J26" s="51"/>
      <c r="K26" s="52"/>
      <c r="L26" s="53"/>
      <c r="M26" s="54"/>
      <c r="N26" s="10"/>
      <c r="O26" s="10"/>
    </row>
    <row r="27" spans="2:15" ht="15.75" x14ac:dyDescent="0.25">
      <c r="B27" s="55">
        <v>1.1200000000000001</v>
      </c>
      <c r="C27" s="4" t="s">
        <v>110</v>
      </c>
      <c r="D27" s="5">
        <v>3</v>
      </c>
      <c r="E27" s="149" t="s">
        <v>59</v>
      </c>
      <c r="F27" s="57" t="s">
        <v>105</v>
      </c>
      <c r="G27" s="57" t="s">
        <v>105</v>
      </c>
      <c r="H27" s="58"/>
      <c r="I27" s="49"/>
      <c r="J27" s="51"/>
      <c r="K27" s="52"/>
      <c r="L27" s="53"/>
      <c r="M27" s="54"/>
      <c r="N27" s="10"/>
      <c r="O27" s="10"/>
    </row>
    <row r="28" spans="2:15" ht="15.75" x14ac:dyDescent="0.25">
      <c r="B28" s="59">
        <v>1.1299999999999999</v>
      </c>
      <c r="C28" s="4" t="s">
        <v>21</v>
      </c>
      <c r="D28" s="5">
        <v>4</v>
      </c>
      <c r="E28" s="149" t="s">
        <v>59</v>
      </c>
      <c r="F28" s="57" t="s">
        <v>105</v>
      </c>
      <c r="G28" s="57" t="s">
        <v>105</v>
      </c>
      <c r="H28" s="58"/>
      <c r="I28" s="49"/>
      <c r="J28" s="51"/>
      <c r="K28" s="52"/>
      <c r="L28" s="53"/>
      <c r="M28" s="54"/>
      <c r="N28" s="10"/>
      <c r="O28" s="10"/>
    </row>
    <row r="29" spans="2:15" ht="15.75" x14ac:dyDescent="0.25">
      <c r="B29" s="55">
        <v>1.1399999999999999</v>
      </c>
      <c r="C29" s="3" t="s">
        <v>22</v>
      </c>
      <c r="D29" s="5">
        <v>13</v>
      </c>
      <c r="E29" s="149" t="s">
        <v>59</v>
      </c>
      <c r="F29" s="57" t="s">
        <v>105</v>
      </c>
      <c r="G29" s="57" t="s">
        <v>105</v>
      </c>
      <c r="H29" s="58"/>
      <c r="I29" s="49"/>
      <c r="J29" s="51"/>
      <c r="K29" s="52"/>
      <c r="L29" s="53"/>
      <c r="M29" s="54"/>
      <c r="N29" s="10"/>
      <c r="O29" s="10"/>
    </row>
    <row r="30" spans="2:15" ht="15.75" x14ac:dyDescent="0.25">
      <c r="B30" s="59">
        <v>1.1499999999999999</v>
      </c>
      <c r="C30" s="3" t="s">
        <v>26</v>
      </c>
      <c r="D30" s="5">
        <v>12</v>
      </c>
      <c r="E30" s="149" t="s">
        <v>59</v>
      </c>
      <c r="F30" s="57" t="s">
        <v>105</v>
      </c>
      <c r="G30" s="57" t="s">
        <v>105</v>
      </c>
      <c r="H30" s="60"/>
      <c r="I30" s="49"/>
      <c r="J30" s="51"/>
      <c r="K30" s="52"/>
      <c r="L30" s="53"/>
      <c r="M30" s="54"/>
      <c r="N30" s="10"/>
      <c r="O30" s="10"/>
    </row>
    <row r="31" spans="2:15" ht="15.75" x14ac:dyDescent="0.25">
      <c r="B31" s="55">
        <v>1.1599999999999999</v>
      </c>
      <c r="C31" s="3" t="s">
        <v>28</v>
      </c>
      <c r="D31" s="5">
        <v>65</v>
      </c>
      <c r="E31" s="149" t="s">
        <v>59</v>
      </c>
      <c r="F31" s="57" t="s">
        <v>105</v>
      </c>
      <c r="G31" s="57" t="s">
        <v>105</v>
      </c>
      <c r="H31" s="60"/>
      <c r="I31" s="49"/>
      <c r="J31" s="51"/>
      <c r="K31" s="52"/>
      <c r="L31" s="53"/>
      <c r="M31" s="54"/>
      <c r="N31" s="10"/>
      <c r="O31" s="10"/>
    </row>
    <row r="32" spans="2:15" ht="15.75" x14ac:dyDescent="0.25">
      <c r="B32" s="59">
        <v>1.17</v>
      </c>
      <c r="C32" s="3" t="s">
        <v>30</v>
      </c>
      <c r="D32" s="5">
        <v>28</v>
      </c>
      <c r="E32" s="149" t="s">
        <v>59</v>
      </c>
      <c r="F32" s="57" t="s">
        <v>105</v>
      </c>
      <c r="G32" s="57" t="s">
        <v>105</v>
      </c>
      <c r="H32" s="60"/>
      <c r="I32" s="49"/>
      <c r="J32" s="51"/>
      <c r="K32" s="52"/>
      <c r="L32" s="53"/>
      <c r="M32" s="54"/>
      <c r="N32" s="10"/>
      <c r="O32" s="10"/>
    </row>
    <row r="33" spans="2:15" ht="15.75" x14ac:dyDescent="0.25">
      <c r="B33" s="55">
        <v>1.18</v>
      </c>
      <c r="C33" s="4" t="s">
        <v>34</v>
      </c>
      <c r="D33" s="5">
        <v>4</v>
      </c>
      <c r="E33" s="149" t="s">
        <v>59</v>
      </c>
      <c r="F33" s="57" t="s">
        <v>105</v>
      </c>
      <c r="G33" s="57" t="s">
        <v>105</v>
      </c>
      <c r="H33" s="60"/>
      <c r="I33" s="49"/>
      <c r="J33" s="51"/>
      <c r="K33" s="52"/>
      <c r="L33" s="53"/>
      <c r="M33" s="54"/>
      <c r="N33" s="10"/>
      <c r="O33" s="10"/>
    </row>
    <row r="34" spans="2:15" ht="15.75" x14ac:dyDescent="0.25">
      <c r="B34" s="59">
        <v>1.19</v>
      </c>
      <c r="C34" s="3" t="s">
        <v>37</v>
      </c>
      <c r="D34" s="5">
        <v>8</v>
      </c>
      <c r="E34" s="149" t="s">
        <v>59</v>
      </c>
      <c r="F34" s="57" t="s">
        <v>105</v>
      </c>
      <c r="G34" s="57" t="s">
        <v>105</v>
      </c>
      <c r="H34" s="60"/>
      <c r="I34" s="49"/>
      <c r="J34" s="51"/>
      <c r="K34" s="52"/>
      <c r="L34" s="53"/>
      <c r="M34" s="54"/>
      <c r="N34" s="10"/>
      <c r="O34" s="10"/>
    </row>
    <row r="35" spans="2:15" ht="15.75" x14ac:dyDescent="0.25">
      <c r="B35" s="59">
        <v>1.2</v>
      </c>
      <c r="C35" s="3" t="s">
        <v>38</v>
      </c>
      <c r="D35" s="5">
        <v>40</v>
      </c>
      <c r="E35" s="149" t="s">
        <v>59</v>
      </c>
      <c r="F35" s="57" t="s">
        <v>105</v>
      </c>
      <c r="G35" s="57" t="s">
        <v>105</v>
      </c>
      <c r="H35" s="60"/>
      <c r="I35" s="49"/>
      <c r="J35" s="51"/>
      <c r="K35" s="52"/>
      <c r="L35" s="53"/>
      <c r="M35" s="54"/>
      <c r="N35" s="10"/>
      <c r="O35" s="10"/>
    </row>
    <row r="36" spans="2:15" ht="15.75" x14ac:dyDescent="0.25">
      <c r="B36" s="59">
        <v>1.21</v>
      </c>
      <c r="C36" s="3" t="s">
        <v>39</v>
      </c>
      <c r="D36" s="5">
        <v>20</v>
      </c>
      <c r="E36" s="149" t="s">
        <v>59</v>
      </c>
      <c r="F36" s="57" t="s">
        <v>105</v>
      </c>
      <c r="G36" s="57" t="s">
        <v>105</v>
      </c>
      <c r="H36" s="60"/>
      <c r="I36" s="49"/>
      <c r="J36" s="51"/>
      <c r="K36" s="52"/>
      <c r="L36" s="53"/>
      <c r="M36" s="54"/>
      <c r="N36" s="10"/>
      <c r="O36" s="10"/>
    </row>
    <row r="37" spans="2:15" ht="15.75" x14ac:dyDescent="0.25">
      <c r="B37" s="55">
        <v>1.22</v>
      </c>
      <c r="C37" s="3" t="s">
        <v>41</v>
      </c>
      <c r="D37" s="5">
        <v>24</v>
      </c>
      <c r="E37" s="149" t="s">
        <v>59</v>
      </c>
      <c r="F37" s="57" t="s">
        <v>105</v>
      </c>
      <c r="G37" s="57" t="s">
        <v>105</v>
      </c>
      <c r="H37" s="60"/>
      <c r="I37" s="49"/>
      <c r="J37" s="51"/>
      <c r="K37" s="52"/>
      <c r="L37" s="53"/>
      <c r="M37" s="54"/>
      <c r="N37" s="10"/>
      <c r="O37" s="10"/>
    </row>
    <row r="38" spans="2:15" ht="15.75" x14ac:dyDescent="0.25">
      <c r="B38" s="59">
        <v>1.23</v>
      </c>
      <c r="C38" s="3" t="s">
        <v>42</v>
      </c>
      <c r="D38" s="5">
        <v>4</v>
      </c>
      <c r="E38" s="149" t="s">
        <v>59</v>
      </c>
      <c r="F38" s="57" t="s">
        <v>105</v>
      </c>
      <c r="G38" s="57" t="s">
        <v>105</v>
      </c>
      <c r="H38" s="10"/>
      <c r="I38" s="10"/>
      <c r="J38" s="10"/>
      <c r="K38" s="10"/>
      <c r="L38" s="10"/>
      <c r="M38" s="10"/>
      <c r="N38" s="10"/>
      <c r="O38" s="10"/>
    </row>
    <row r="39" spans="2:15" ht="15.75" x14ac:dyDescent="0.25">
      <c r="B39" s="59">
        <v>1.24</v>
      </c>
      <c r="C39" s="3" t="s">
        <v>43</v>
      </c>
      <c r="D39" s="5">
        <v>13</v>
      </c>
      <c r="E39" s="149" t="s">
        <v>59</v>
      </c>
      <c r="F39" s="57" t="s">
        <v>105</v>
      </c>
      <c r="G39" s="57" t="s">
        <v>105</v>
      </c>
      <c r="H39" s="10"/>
      <c r="I39" s="10"/>
      <c r="J39" s="10"/>
      <c r="K39" s="10"/>
      <c r="L39" s="10"/>
      <c r="M39" s="10"/>
      <c r="N39" s="10"/>
      <c r="O39" s="10"/>
    </row>
    <row r="40" spans="2:15" ht="15.75" x14ac:dyDescent="0.25">
      <c r="B40" s="59">
        <v>1.25</v>
      </c>
      <c r="C40" s="3" t="s">
        <v>45</v>
      </c>
      <c r="D40" s="5">
        <v>8</v>
      </c>
      <c r="E40" s="149" t="s">
        <v>59</v>
      </c>
      <c r="F40" s="57" t="s">
        <v>105</v>
      </c>
      <c r="G40" s="57" t="s">
        <v>105</v>
      </c>
      <c r="H40" s="10"/>
      <c r="I40" s="10"/>
      <c r="J40" s="10"/>
      <c r="K40" s="10"/>
      <c r="L40" s="10"/>
      <c r="M40" s="10"/>
      <c r="N40" s="10"/>
      <c r="O40" s="10"/>
    </row>
    <row r="41" spans="2:15" ht="15.75" x14ac:dyDescent="0.25">
      <c r="B41" s="59">
        <v>1.26</v>
      </c>
      <c r="C41" s="3" t="s">
        <v>47</v>
      </c>
      <c r="D41" s="5">
        <v>4</v>
      </c>
      <c r="E41" s="149" t="s">
        <v>59</v>
      </c>
      <c r="F41" s="57" t="s">
        <v>105</v>
      </c>
      <c r="G41" s="57" t="s">
        <v>105</v>
      </c>
      <c r="H41" s="10"/>
      <c r="I41" s="10"/>
      <c r="J41" s="10"/>
      <c r="K41" s="10"/>
      <c r="L41" s="10"/>
      <c r="M41" s="10"/>
      <c r="N41" s="10"/>
      <c r="O41" s="10"/>
    </row>
    <row r="42" spans="2:15" ht="15.75" x14ac:dyDescent="0.25">
      <c r="B42" s="59">
        <v>1.27</v>
      </c>
      <c r="C42" s="3" t="s">
        <v>49</v>
      </c>
      <c r="D42" s="5">
        <v>28</v>
      </c>
      <c r="E42" s="149" t="s">
        <v>59</v>
      </c>
      <c r="F42" s="57" t="s">
        <v>105</v>
      </c>
      <c r="G42" s="57" t="s">
        <v>105</v>
      </c>
      <c r="H42" s="10"/>
      <c r="I42" s="10"/>
      <c r="J42" s="10"/>
      <c r="K42" s="10"/>
      <c r="L42" s="10"/>
      <c r="M42" s="10"/>
      <c r="N42" s="10"/>
      <c r="O42" s="10"/>
    </row>
    <row r="43" spans="2:15" ht="15.75" x14ac:dyDescent="0.25">
      <c r="B43" s="55">
        <v>1.28</v>
      </c>
      <c r="C43" s="3" t="s">
        <v>51</v>
      </c>
      <c r="D43" s="5">
        <v>1</v>
      </c>
      <c r="E43" s="149" t="s">
        <v>59</v>
      </c>
      <c r="F43" s="57" t="s">
        <v>105</v>
      </c>
      <c r="G43" s="57" t="s">
        <v>105</v>
      </c>
      <c r="H43" s="10"/>
      <c r="I43" s="10"/>
      <c r="J43" s="10"/>
      <c r="K43" s="10"/>
      <c r="L43" s="10"/>
      <c r="M43" s="10"/>
      <c r="N43" s="10"/>
      <c r="O43" s="10"/>
    </row>
    <row r="44" spans="2:15" x14ac:dyDescent="0.25">
      <c r="B44" s="10"/>
      <c r="C44" s="9"/>
      <c r="D44" s="10"/>
      <c r="E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ht="15.75" x14ac:dyDescent="0.25">
      <c r="B45" s="10"/>
      <c r="C45" s="72" t="s">
        <v>72</v>
      </c>
      <c r="D45" s="10"/>
      <c r="E45" s="10"/>
      <c r="F45" s="17"/>
      <c r="G45" s="57"/>
      <c r="H45" s="10"/>
      <c r="I45" s="10"/>
      <c r="J45" s="10"/>
      <c r="K45" s="10"/>
      <c r="L45" s="10"/>
      <c r="M45" s="10"/>
      <c r="N45" s="10"/>
      <c r="O45" s="10"/>
    </row>
    <row r="46" spans="2:15" ht="15.75" x14ac:dyDescent="0.25">
      <c r="B46" s="59">
        <v>1.29</v>
      </c>
      <c r="C46" s="3" t="s">
        <v>68</v>
      </c>
      <c r="D46" s="5">
        <v>1</v>
      </c>
      <c r="E46" s="149" t="s">
        <v>59</v>
      </c>
      <c r="F46" s="57" t="s">
        <v>105</v>
      </c>
      <c r="G46" s="57" t="s">
        <v>105</v>
      </c>
      <c r="H46" s="10"/>
      <c r="I46" s="10"/>
      <c r="J46" s="10"/>
      <c r="K46" s="10"/>
      <c r="L46" s="10"/>
      <c r="M46" s="10"/>
      <c r="N46" s="10"/>
      <c r="O46" s="10"/>
    </row>
    <row r="47" spans="2:15" ht="15.75" x14ac:dyDescent="0.25">
      <c r="B47" s="59">
        <v>1.3</v>
      </c>
      <c r="C47" s="3" t="s">
        <v>64</v>
      </c>
      <c r="D47" s="5">
        <v>3</v>
      </c>
      <c r="E47" s="149" t="s">
        <v>59</v>
      </c>
      <c r="F47" s="57" t="s">
        <v>105</v>
      </c>
      <c r="G47" s="57" t="s">
        <v>105</v>
      </c>
      <c r="H47" s="10"/>
      <c r="I47" s="10"/>
      <c r="J47" s="10"/>
      <c r="K47" s="10"/>
      <c r="L47" s="10"/>
      <c r="M47" s="10"/>
      <c r="N47" s="10"/>
      <c r="O47" s="10"/>
    </row>
    <row r="48" spans="2:15" ht="15.75" x14ac:dyDescent="0.25">
      <c r="B48" s="59">
        <v>1.31</v>
      </c>
      <c r="C48" s="3" t="s">
        <v>77</v>
      </c>
      <c r="D48" s="5">
        <v>35</v>
      </c>
      <c r="E48" s="149" t="s">
        <v>59</v>
      </c>
      <c r="F48" s="57" t="s">
        <v>105</v>
      </c>
      <c r="G48" s="57" t="s">
        <v>105</v>
      </c>
      <c r="H48" s="10"/>
      <c r="I48" s="10"/>
      <c r="J48" s="10"/>
      <c r="K48" s="10"/>
      <c r="L48" s="10"/>
      <c r="M48" s="10"/>
      <c r="N48" s="10"/>
      <c r="O48" s="10"/>
    </row>
    <row r="49" spans="2:15" ht="15.75" x14ac:dyDescent="0.25">
      <c r="B49" s="59">
        <v>1.32</v>
      </c>
      <c r="C49" s="3" t="s">
        <v>78</v>
      </c>
      <c r="D49" s="5">
        <v>35</v>
      </c>
      <c r="E49" s="149" t="s">
        <v>59</v>
      </c>
      <c r="F49" s="57" t="s">
        <v>105</v>
      </c>
      <c r="G49" s="57" t="s">
        <v>105</v>
      </c>
      <c r="H49" s="10"/>
      <c r="I49" s="10"/>
      <c r="J49" s="10"/>
      <c r="K49" s="10"/>
      <c r="L49" s="10"/>
      <c r="M49" s="10"/>
      <c r="N49" s="10"/>
      <c r="O49" s="10"/>
    </row>
    <row r="50" spans="2:15" ht="15.75" x14ac:dyDescent="0.25">
      <c r="B50" s="59">
        <v>1.33</v>
      </c>
      <c r="C50" s="3" t="s">
        <v>63</v>
      </c>
      <c r="D50" s="5">
        <v>100</v>
      </c>
      <c r="E50" s="149" t="s">
        <v>66</v>
      </c>
      <c r="F50" s="57" t="s">
        <v>105</v>
      </c>
      <c r="G50" s="57" t="s">
        <v>105</v>
      </c>
      <c r="H50" s="10"/>
      <c r="I50" s="10"/>
      <c r="J50" s="10"/>
      <c r="K50" s="10"/>
      <c r="L50" s="10"/>
      <c r="M50" s="10"/>
      <c r="N50" s="10"/>
      <c r="O50" s="10"/>
    </row>
    <row r="51" spans="2:15" ht="15.75" x14ac:dyDescent="0.25">
      <c r="B51" s="59">
        <v>1.34</v>
      </c>
      <c r="C51" s="3" t="s">
        <v>67</v>
      </c>
      <c r="D51" s="5">
        <v>2</v>
      </c>
      <c r="E51" s="149" t="s">
        <v>59</v>
      </c>
      <c r="F51" s="57" t="s">
        <v>105</v>
      </c>
      <c r="G51" s="57" t="s">
        <v>105</v>
      </c>
      <c r="H51" s="10"/>
      <c r="I51" s="10"/>
      <c r="J51" s="10"/>
      <c r="K51" s="10"/>
      <c r="L51" s="10"/>
      <c r="M51" s="10"/>
      <c r="N51" s="10"/>
      <c r="O51" s="10"/>
    </row>
    <row r="52" spans="2:15" ht="15.75" x14ac:dyDescent="0.25">
      <c r="B52" s="55">
        <v>1.35</v>
      </c>
      <c r="C52" s="7" t="str">
        <f>+'sfm- diesel pimentel'!C50</f>
        <v>Cable aislado  de fibra optica tipo G652D OFNR  de 24 hilos, para terminación en subestaciones</v>
      </c>
      <c r="D52" s="8">
        <v>100</v>
      </c>
      <c r="E52" s="149" t="s">
        <v>66</v>
      </c>
      <c r="F52" s="57" t="s">
        <v>105</v>
      </c>
      <c r="G52" s="57" t="s">
        <v>105</v>
      </c>
      <c r="H52" s="10"/>
      <c r="I52" s="10"/>
      <c r="J52" s="10"/>
      <c r="K52" s="10"/>
      <c r="L52" s="10"/>
      <c r="M52" s="10"/>
      <c r="N52" s="10"/>
      <c r="O52" s="10"/>
    </row>
    <row r="53" spans="2:15" ht="15.75" x14ac:dyDescent="0.25">
      <c r="B53" s="78"/>
      <c r="C53" s="63" t="s">
        <v>113</v>
      </c>
      <c r="D53" s="64"/>
      <c r="E53" s="65"/>
      <c r="F53" s="64"/>
      <c r="G53" s="65"/>
      <c r="H53" s="66"/>
      <c r="I53" s="64"/>
      <c r="J53" s="67"/>
      <c r="K53" s="65"/>
      <c r="L53" s="66"/>
      <c r="M53" s="68"/>
      <c r="N53" s="90"/>
      <c r="O53" s="90"/>
    </row>
    <row r="54" spans="2:15" x14ac:dyDescent="0.25">
      <c r="B54" s="79"/>
    </row>
    <row r="55" spans="2:15" x14ac:dyDescent="0.25">
      <c r="B55" s="76"/>
    </row>
    <row r="56" spans="2:15" x14ac:dyDescent="0.25">
      <c r="B56" s="76"/>
    </row>
    <row r="57" spans="2:15" x14ac:dyDescent="0.25">
      <c r="B57" s="76"/>
    </row>
    <row r="58" spans="2:15" x14ac:dyDescent="0.25">
      <c r="B58" s="76"/>
    </row>
    <row r="59" spans="2:15" x14ac:dyDescent="0.25">
      <c r="B59" s="77"/>
    </row>
    <row r="60" spans="2:15" x14ac:dyDescent="0.25">
      <c r="B60" s="76"/>
    </row>
    <row r="61" spans="2:15" x14ac:dyDescent="0.25">
      <c r="B61" s="76"/>
    </row>
    <row r="62" spans="2:15" x14ac:dyDescent="0.25">
      <c r="B62" s="76"/>
    </row>
  </sheetData>
  <mergeCells count="13">
    <mergeCell ref="C2:H2"/>
    <mergeCell ref="C3:H3"/>
    <mergeCell ref="F7:M7"/>
    <mergeCell ref="F8:H8"/>
    <mergeCell ref="B9:D9"/>
    <mergeCell ref="F9:M9"/>
    <mergeCell ref="F10:H10"/>
    <mergeCell ref="L11:O12"/>
    <mergeCell ref="B11:B14"/>
    <mergeCell ref="C11:C14"/>
    <mergeCell ref="D13:E13"/>
    <mergeCell ref="D14:E14"/>
    <mergeCell ref="H11:K12"/>
  </mergeCells>
  <printOptions horizontalCentered="1"/>
  <pageMargins left="0.11811023622047245" right="0.11811023622047245" top="0.39370078740157483" bottom="0.39370078740157483" header="0.51181102362204722" footer="0.51181102362204722"/>
  <pageSetup scale="3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808"/>
  </sheetPr>
  <dimension ref="B2:O32"/>
  <sheetViews>
    <sheetView view="pageBreakPreview" zoomScale="80" zoomScaleNormal="70" zoomScaleSheetLayoutView="80" workbookViewId="0">
      <selection activeCell="C37" sqref="C37"/>
    </sheetView>
  </sheetViews>
  <sheetFormatPr baseColWidth="10" defaultColWidth="11.42578125" defaultRowHeight="15" x14ac:dyDescent="0.25"/>
  <cols>
    <col min="1" max="1" width="5.5703125" style="1" customWidth="1"/>
    <col min="2" max="2" width="7.42578125" style="1" customWidth="1"/>
    <col min="3" max="3" width="102.140625" style="1" customWidth="1"/>
    <col min="4" max="4" width="14.42578125" style="1" customWidth="1"/>
    <col min="5" max="5" width="10.140625" style="1" customWidth="1"/>
    <col min="6" max="6" width="19.42578125" style="1" customWidth="1"/>
    <col min="7" max="7" width="18" style="1" customWidth="1"/>
    <col min="8" max="8" width="20.5703125" style="1" customWidth="1"/>
    <col min="9" max="9" width="21" style="1" customWidth="1"/>
    <col min="10" max="10" width="23.140625" style="1" customWidth="1"/>
    <col min="11" max="11" width="22.28515625" style="1" customWidth="1"/>
    <col min="12" max="12" width="25.28515625" style="1" customWidth="1"/>
    <col min="13" max="13" width="23.5703125" style="1" customWidth="1"/>
    <col min="14" max="14" width="22.5703125" style="1" bestFit="1" customWidth="1"/>
    <col min="15" max="15" width="16.28515625" style="1" bestFit="1" customWidth="1"/>
    <col min="16" max="16384" width="11.42578125" style="1"/>
  </cols>
  <sheetData>
    <row r="2" spans="2:15" ht="22.5" x14ac:dyDescent="0.3">
      <c r="C2" s="172" t="s">
        <v>155</v>
      </c>
      <c r="D2" s="172"/>
      <c r="E2" s="172"/>
      <c r="F2" s="172"/>
      <c r="G2" s="172"/>
      <c r="H2" s="172"/>
    </row>
    <row r="3" spans="2:15" ht="15.75" x14ac:dyDescent="0.25">
      <c r="C3" s="173" t="s">
        <v>156</v>
      </c>
      <c r="D3" s="173"/>
      <c r="E3" s="173"/>
      <c r="F3" s="173"/>
      <c r="G3" s="173"/>
      <c r="H3" s="173"/>
    </row>
    <row r="7" spans="2:15" ht="15.75" x14ac:dyDescent="0.25">
      <c r="B7" s="18"/>
      <c r="C7" s="19" t="s">
        <v>83</v>
      </c>
      <c r="D7" s="20"/>
      <c r="E7" s="20"/>
      <c r="F7" s="162" t="s">
        <v>148</v>
      </c>
      <c r="G7" s="163"/>
      <c r="H7" s="163"/>
      <c r="I7" s="163"/>
      <c r="J7" s="163"/>
      <c r="K7" s="163"/>
      <c r="L7" s="163"/>
      <c r="M7" s="164"/>
    </row>
    <row r="8" spans="2:15" ht="15.75" x14ac:dyDescent="0.25">
      <c r="B8" s="18"/>
      <c r="C8" s="19" t="s">
        <v>84</v>
      </c>
      <c r="D8" s="20"/>
      <c r="E8" s="20"/>
      <c r="F8" s="165"/>
      <c r="G8" s="166"/>
      <c r="H8" s="166"/>
      <c r="I8" s="21"/>
      <c r="J8" s="21"/>
      <c r="K8" s="22"/>
      <c r="L8" s="22"/>
      <c r="M8" s="23"/>
    </row>
    <row r="9" spans="2:15" ht="15.75" x14ac:dyDescent="0.25">
      <c r="B9" s="184" t="s">
        <v>115</v>
      </c>
      <c r="C9" s="184"/>
      <c r="D9" s="184"/>
      <c r="E9" s="20"/>
      <c r="F9" s="167" t="s">
        <v>85</v>
      </c>
      <c r="G9" s="168"/>
      <c r="H9" s="168"/>
      <c r="I9" s="168"/>
      <c r="J9" s="168"/>
      <c r="K9" s="168"/>
      <c r="L9" s="168"/>
      <c r="M9" s="169"/>
    </row>
    <row r="10" spans="2:15" ht="15.75" x14ac:dyDescent="0.25">
      <c r="B10" s="18"/>
      <c r="C10" s="22"/>
      <c r="D10" s="24"/>
      <c r="E10" s="24"/>
      <c r="F10" s="170"/>
      <c r="G10" s="171"/>
      <c r="H10" s="171"/>
      <c r="I10" s="25"/>
      <c r="J10" s="26"/>
      <c r="K10" s="24"/>
      <c r="L10" s="24"/>
      <c r="M10" s="23"/>
    </row>
    <row r="11" spans="2:15" ht="15.75" x14ac:dyDescent="0.25">
      <c r="B11" s="174" t="s">
        <v>86</v>
      </c>
      <c r="C11" s="177" t="s">
        <v>87</v>
      </c>
      <c r="D11" s="27"/>
      <c r="E11" s="28"/>
      <c r="F11" s="29"/>
      <c r="G11" s="30"/>
      <c r="H11" s="155" t="s">
        <v>88</v>
      </c>
      <c r="I11" s="156"/>
      <c r="J11" s="156"/>
      <c r="K11" s="157"/>
      <c r="L11" s="155" t="s">
        <v>89</v>
      </c>
      <c r="M11" s="156"/>
      <c r="N11" s="156"/>
      <c r="O11" s="157"/>
    </row>
    <row r="12" spans="2:15" ht="15.75" x14ac:dyDescent="0.25">
      <c r="B12" s="175"/>
      <c r="C12" s="178"/>
      <c r="D12" s="31"/>
      <c r="E12" s="32"/>
      <c r="F12" s="33"/>
      <c r="G12" s="34"/>
      <c r="H12" s="158"/>
      <c r="I12" s="159"/>
      <c r="J12" s="159"/>
      <c r="K12" s="160"/>
      <c r="L12" s="158"/>
      <c r="M12" s="159"/>
      <c r="N12" s="159"/>
      <c r="O12" s="160"/>
    </row>
    <row r="13" spans="2:15" ht="31.5" x14ac:dyDescent="0.25">
      <c r="B13" s="175"/>
      <c r="C13" s="178"/>
      <c r="D13" s="180" t="s">
        <v>90</v>
      </c>
      <c r="E13" s="181"/>
      <c r="F13" s="36" t="s">
        <v>91</v>
      </c>
      <c r="G13" s="37" t="s">
        <v>92</v>
      </c>
      <c r="H13" s="38" t="s">
        <v>93</v>
      </c>
      <c r="I13" s="86" t="s">
        <v>94</v>
      </c>
      <c r="J13" s="86" t="s">
        <v>95</v>
      </c>
      <c r="K13" s="86" t="s">
        <v>123</v>
      </c>
      <c r="L13" s="86" t="s">
        <v>96</v>
      </c>
      <c r="M13" s="86" t="s">
        <v>94</v>
      </c>
      <c r="N13" s="86" t="s">
        <v>95</v>
      </c>
      <c r="O13" s="86" t="s">
        <v>123</v>
      </c>
    </row>
    <row r="14" spans="2:15" ht="15.75" x14ac:dyDescent="0.25">
      <c r="B14" s="176"/>
      <c r="C14" s="179"/>
      <c r="D14" s="182" t="s">
        <v>97</v>
      </c>
      <c r="E14" s="183"/>
      <c r="F14" s="40"/>
      <c r="G14" s="41"/>
      <c r="H14" s="42" t="s">
        <v>98</v>
      </c>
      <c r="I14" s="43" t="s">
        <v>99</v>
      </c>
      <c r="J14" s="42" t="s">
        <v>100</v>
      </c>
      <c r="K14" s="42" t="s">
        <v>122</v>
      </c>
      <c r="L14" s="44" t="s">
        <v>101</v>
      </c>
      <c r="M14" s="44" t="s">
        <v>102</v>
      </c>
      <c r="N14" s="45" t="s">
        <v>103</v>
      </c>
      <c r="O14" s="42" t="s">
        <v>124</v>
      </c>
    </row>
    <row r="15" spans="2:15" ht="15.75" x14ac:dyDescent="0.25">
      <c r="B15" s="46">
        <v>1</v>
      </c>
      <c r="C15" s="70" t="s">
        <v>104</v>
      </c>
      <c r="D15" s="47"/>
      <c r="E15" s="22"/>
      <c r="F15" s="48"/>
      <c r="G15" s="49"/>
      <c r="H15" s="48"/>
      <c r="I15" s="50"/>
      <c r="J15" s="51"/>
      <c r="K15" s="52"/>
      <c r="L15" s="53"/>
      <c r="M15" s="54"/>
      <c r="N15" s="89"/>
      <c r="O15" s="89"/>
    </row>
    <row r="16" spans="2:15" ht="15.75" x14ac:dyDescent="0.25">
      <c r="B16" s="55">
        <v>1.1000000000000001</v>
      </c>
      <c r="C16" s="3" t="s">
        <v>2</v>
      </c>
      <c r="D16" s="5">
        <f>+ROUND(17*3%+17,0)</f>
        <v>18</v>
      </c>
      <c r="E16" s="149" t="s">
        <v>59</v>
      </c>
      <c r="F16" s="57" t="s">
        <v>105</v>
      </c>
      <c r="G16" s="57" t="s">
        <v>105</v>
      </c>
      <c r="H16" s="48"/>
      <c r="I16" s="50"/>
      <c r="J16" s="51"/>
      <c r="K16" s="52"/>
      <c r="L16" s="53"/>
      <c r="M16" s="54"/>
      <c r="N16" s="10"/>
      <c r="O16" s="10"/>
    </row>
    <row r="17" spans="2:15" ht="15.75" x14ac:dyDescent="0.25">
      <c r="B17" s="55">
        <v>1.2</v>
      </c>
      <c r="C17" s="3" t="s">
        <v>13</v>
      </c>
      <c r="D17" s="151">
        <v>0.80500000000000005</v>
      </c>
      <c r="E17" s="149" t="s">
        <v>61</v>
      </c>
      <c r="F17" s="57" t="s">
        <v>105</v>
      </c>
      <c r="G17" s="57" t="s">
        <v>105</v>
      </c>
      <c r="H17" s="48"/>
      <c r="I17" s="50"/>
      <c r="J17" s="51"/>
      <c r="K17" s="52"/>
      <c r="L17" s="53"/>
      <c r="M17" s="54"/>
      <c r="N17" s="10"/>
      <c r="O17" s="10"/>
    </row>
    <row r="18" spans="2:15" ht="15.75" x14ac:dyDescent="0.25">
      <c r="B18" s="55">
        <v>1.3</v>
      </c>
      <c r="C18" s="3" t="s">
        <v>52</v>
      </c>
      <c r="D18" s="5">
        <v>1</v>
      </c>
      <c r="E18" s="149" t="s">
        <v>59</v>
      </c>
      <c r="F18" s="57" t="s">
        <v>105</v>
      </c>
      <c r="G18" s="57" t="s">
        <v>105</v>
      </c>
      <c r="H18" s="58"/>
      <c r="I18" s="49"/>
      <c r="J18" s="51"/>
      <c r="K18" s="52"/>
      <c r="L18" s="53"/>
      <c r="M18" s="54"/>
      <c r="N18" s="10"/>
      <c r="O18" s="10"/>
    </row>
    <row r="19" spans="2:15" ht="15.75" x14ac:dyDescent="0.25">
      <c r="B19" s="55">
        <v>1.4</v>
      </c>
      <c r="C19" s="3" t="s">
        <v>17</v>
      </c>
      <c r="D19" s="5">
        <v>3</v>
      </c>
      <c r="E19" s="149" t="s">
        <v>59</v>
      </c>
      <c r="F19" s="57" t="s">
        <v>105</v>
      </c>
      <c r="G19" s="57" t="s">
        <v>105</v>
      </c>
      <c r="H19" s="58"/>
      <c r="I19" s="49"/>
      <c r="J19" s="51"/>
      <c r="K19" s="52"/>
      <c r="L19" s="53"/>
      <c r="M19" s="54"/>
      <c r="N19" s="10"/>
      <c r="O19" s="10"/>
    </row>
    <row r="20" spans="2:15" ht="16.899999999999999" customHeight="1" x14ac:dyDescent="0.25">
      <c r="B20" s="55">
        <v>1.5</v>
      </c>
      <c r="C20" s="3" t="s">
        <v>18</v>
      </c>
      <c r="D20" s="5">
        <v>9</v>
      </c>
      <c r="E20" s="149" t="s">
        <v>59</v>
      </c>
      <c r="F20" s="57" t="s">
        <v>105</v>
      </c>
      <c r="G20" s="57" t="s">
        <v>105</v>
      </c>
      <c r="H20" s="58"/>
      <c r="I20" s="49"/>
      <c r="J20" s="51"/>
      <c r="K20" s="52"/>
      <c r="L20" s="53"/>
      <c r="M20" s="54"/>
      <c r="N20" s="10"/>
      <c r="O20" s="10"/>
    </row>
    <row r="21" spans="2:15" ht="15.75" x14ac:dyDescent="0.25">
      <c r="B21" s="55">
        <v>1.6</v>
      </c>
      <c r="C21" s="3" t="s">
        <v>110</v>
      </c>
      <c r="D21" s="5">
        <v>1</v>
      </c>
      <c r="E21" s="149" t="s">
        <v>59</v>
      </c>
      <c r="F21" s="57" t="s">
        <v>105</v>
      </c>
      <c r="G21" s="57" t="s">
        <v>105</v>
      </c>
      <c r="H21" s="58"/>
      <c r="I21" s="49"/>
      <c r="J21" s="51"/>
      <c r="K21" s="52"/>
      <c r="L21" s="53"/>
      <c r="M21" s="54"/>
      <c r="N21" s="10"/>
      <c r="O21" s="10"/>
    </row>
    <row r="22" spans="2:15" ht="15.75" x14ac:dyDescent="0.25">
      <c r="B22" s="55">
        <v>1.7</v>
      </c>
      <c r="C22" s="3" t="s">
        <v>22</v>
      </c>
      <c r="D22" s="69">
        <v>3</v>
      </c>
      <c r="E22" s="149" t="s">
        <v>59</v>
      </c>
      <c r="F22" s="57" t="s">
        <v>105</v>
      </c>
      <c r="G22" s="57" t="s">
        <v>105</v>
      </c>
      <c r="H22" s="58"/>
      <c r="I22" s="49"/>
      <c r="J22" s="51"/>
      <c r="K22" s="52"/>
      <c r="L22" s="53"/>
      <c r="M22" s="54"/>
      <c r="N22" s="10"/>
      <c r="O22" s="10"/>
    </row>
    <row r="23" spans="2:15" ht="15.75" x14ac:dyDescent="0.25">
      <c r="B23" s="55">
        <v>1.8</v>
      </c>
      <c r="C23" s="3" t="s">
        <v>26</v>
      </c>
      <c r="D23" s="5">
        <v>3</v>
      </c>
      <c r="E23" s="149" t="s">
        <v>59</v>
      </c>
      <c r="F23" s="57" t="s">
        <v>105</v>
      </c>
      <c r="G23" s="57" t="s">
        <v>105</v>
      </c>
      <c r="H23" s="58"/>
      <c r="I23" s="49"/>
      <c r="J23" s="51"/>
      <c r="K23" s="52"/>
      <c r="L23" s="53"/>
      <c r="M23" s="54"/>
      <c r="N23" s="10"/>
      <c r="O23" s="10"/>
    </row>
    <row r="24" spans="2:15" ht="15.75" x14ac:dyDescent="0.25">
      <c r="B24" s="55">
        <v>1.9</v>
      </c>
      <c r="C24" s="3" t="s">
        <v>28</v>
      </c>
      <c r="D24" s="5">
        <v>23</v>
      </c>
      <c r="E24" s="149" t="s">
        <v>59</v>
      </c>
      <c r="F24" s="57" t="s">
        <v>105</v>
      </c>
      <c r="G24" s="57" t="s">
        <v>105</v>
      </c>
      <c r="H24" s="58"/>
      <c r="I24" s="49"/>
      <c r="J24" s="51"/>
      <c r="K24" s="52"/>
      <c r="L24" s="53"/>
      <c r="M24" s="54"/>
      <c r="N24" s="10"/>
      <c r="O24" s="10"/>
    </row>
    <row r="25" spans="2:15" ht="15.75" x14ac:dyDescent="0.25">
      <c r="B25" s="59">
        <v>1.1000000000000001</v>
      </c>
      <c r="C25" s="3" t="s">
        <v>30</v>
      </c>
      <c r="D25" s="5">
        <v>10</v>
      </c>
      <c r="E25" s="149" t="s">
        <v>59</v>
      </c>
      <c r="F25" s="57" t="s">
        <v>105</v>
      </c>
      <c r="G25" s="57" t="s">
        <v>105</v>
      </c>
      <c r="H25" s="58"/>
      <c r="I25" s="49"/>
      <c r="J25" s="51"/>
      <c r="K25" s="52"/>
      <c r="L25" s="53"/>
      <c r="M25" s="54"/>
      <c r="N25" s="10"/>
      <c r="O25" s="10"/>
    </row>
    <row r="26" spans="2:15" ht="15.75" x14ac:dyDescent="0.25">
      <c r="B26" s="59">
        <v>1.1100000000000001</v>
      </c>
      <c r="C26" s="3" t="s">
        <v>39</v>
      </c>
      <c r="D26" s="5">
        <v>20</v>
      </c>
      <c r="E26" s="149" t="s">
        <v>59</v>
      </c>
      <c r="F26" s="57" t="s">
        <v>105</v>
      </c>
      <c r="G26" s="57" t="s">
        <v>105</v>
      </c>
      <c r="H26" s="58"/>
      <c r="I26" s="49"/>
      <c r="J26" s="51"/>
      <c r="K26" s="52"/>
      <c r="L26" s="53"/>
      <c r="M26" s="54"/>
      <c r="N26" s="10"/>
      <c r="O26" s="10"/>
    </row>
    <row r="27" spans="2:15" ht="15.75" x14ac:dyDescent="0.25">
      <c r="B27" s="55">
        <v>1.1200000000000001</v>
      </c>
      <c r="C27" s="4" t="s">
        <v>41</v>
      </c>
      <c r="D27" s="5">
        <v>8</v>
      </c>
      <c r="E27" s="149" t="s">
        <v>59</v>
      </c>
      <c r="F27" s="57" t="s">
        <v>105</v>
      </c>
      <c r="G27" s="57" t="s">
        <v>105</v>
      </c>
      <c r="H27" s="58"/>
      <c r="I27" s="49"/>
      <c r="J27" s="51"/>
      <c r="K27" s="52"/>
      <c r="L27" s="53"/>
      <c r="M27" s="54"/>
      <c r="N27" s="10"/>
      <c r="O27" s="10"/>
    </row>
    <row r="28" spans="2:15" ht="15.75" x14ac:dyDescent="0.25">
      <c r="B28" s="59">
        <v>1.1299999999999999</v>
      </c>
      <c r="C28" s="4" t="s">
        <v>42</v>
      </c>
      <c r="D28" s="5">
        <v>2</v>
      </c>
      <c r="E28" s="149" t="s">
        <v>59</v>
      </c>
      <c r="F28" s="57" t="s">
        <v>105</v>
      </c>
      <c r="G28" s="57" t="s">
        <v>105</v>
      </c>
      <c r="H28" s="58"/>
      <c r="I28" s="49"/>
      <c r="J28" s="51"/>
      <c r="K28" s="52"/>
      <c r="L28" s="53"/>
      <c r="M28" s="54"/>
      <c r="N28" s="10"/>
      <c r="O28" s="10"/>
    </row>
    <row r="29" spans="2:15" ht="15.75" x14ac:dyDescent="0.25">
      <c r="B29" s="59">
        <v>1.1399999999999999</v>
      </c>
      <c r="C29" s="4" t="s">
        <v>53</v>
      </c>
      <c r="D29" s="5">
        <v>10</v>
      </c>
      <c r="E29" s="149" t="s">
        <v>59</v>
      </c>
      <c r="F29" s="57" t="s">
        <v>105</v>
      </c>
      <c r="G29" s="57" t="s">
        <v>105</v>
      </c>
      <c r="H29" s="60"/>
      <c r="I29" s="49"/>
      <c r="J29" s="51"/>
      <c r="K29" s="52"/>
      <c r="L29" s="53"/>
      <c r="M29" s="54"/>
      <c r="N29" s="10"/>
      <c r="O29" s="10"/>
    </row>
    <row r="30" spans="2:15" ht="15.75" x14ac:dyDescent="0.25">
      <c r="B30" s="59"/>
      <c r="C30" s="4"/>
      <c r="D30" s="5"/>
      <c r="E30" s="88"/>
      <c r="F30" s="92"/>
      <c r="G30" s="57"/>
      <c r="H30" s="60"/>
      <c r="I30" s="49"/>
      <c r="J30" s="87"/>
      <c r="K30" s="52"/>
      <c r="L30" s="53"/>
      <c r="M30" s="54"/>
      <c r="N30" s="10"/>
      <c r="O30" s="10"/>
    </row>
    <row r="31" spans="2:15" ht="15.75" x14ac:dyDescent="0.25">
      <c r="B31" s="59"/>
      <c r="C31" s="4"/>
      <c r="D31" s="8"/>
      <c r="E31" s="88"/>
      <c r="F31" s="92"/>
      <c r="G31" s="57"/>
      <c r="H31" s="60"/>
      <c r="I31" s="49"/>
      <c r="J31" s="87"/>
      <c r="K31" s="52"/>
      <c r="L31" s="53"/>
      <c r="M31" s="54"/>
      <c r="N31" s="10"/>
      <c r="O31" s="10"/>
    </row>
    <row r="32" spans="2:15" ht="15.75" x14ac:dyDescent="0.25">
      <c r="B32" s="78"/>
      <c r="C32" s="63" t="s">
        <v>160</v>
      </c>
      <c r="D32" s="64"/>
      <c r="E32" s="65"/>
      <c r="F32" s="64"/>
      <c r="G32" s="65"/>
      <c r="H32" s="66"/>
      <c r="I32" s="64"/>
      <c r="J32" s="67"/>
      <c r="K32" s="65"/>
      <c r="L32" s="66"/>
      <c r="M32" s="68"/>
      <c r="N32" s="90"/>
      <c r="O32" s="90"/>
    </row>
  </sheetData>
  <mergeCells count="13">
    <mergeCell ref="C2:H2"/>
    <mergeCell ref="C3:H3"/>
    <mergeCell ref="F7:M7"/>
    <mergeCell ref="F8:H8"/>
    <mergeCell ref="B9:D9"/>
    <mergeCell ref="F9:M9"/>
    <mergeCell ref="F10:H10"/>
    <mergeCell ref="L11:O12"/>
    <mergeCell ref="B11:B14"/>
    <mergeCell ref="C11:C14"/>
    <mergeCell ref="D13:E13"/>
    <mergeCell ref="D14:E14"/>
    <mergeCell ref="H11:K12"/>
  </mergeCells>
  <printOptions horizontalCentered="1"/>
  <pageMargins left="0.11811023622047245" right="0.11811023622047245" top="0.39370078740157483" bottom="0.39370078740157483" header="0.51181102362204722" footer="1.0629921259842521"/>
  <pageSetup scale="37" orientation="landscape" r:id="rId1"/>
  <headerFooter>
    <oddFooter>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808"/>
  </sheetPr>
  <dimension ref="B2:O40"/>
  <sheetViews>
    <sheetView view="pageBreakPreview" zoomScale="60" zoomScaleNormal="70" workbookViewId="0">
      <selection activeCell="F29" sqref="F29"/>
    </sheetView>
  </sheetViews>
  <sheetFormatPr baseColWidth="10" defaultColWidth="11.42578125" defaultRowHeight="15" x14ac:dyDescent="0.25"/>
  <cols>
    <col min="1" max="1" width="7" style="1" customWidth="1"/>
    <col min="2" max="2" width="7.42578125" style="1" customWidth="1"/>
    <col min="3" max="3" width="102.140625" style="1" customWidth="1"/>
    <col min="4" max="4" width="14.42578125" style="1" customWidth="1"/>
    <col min="5" max="5" width="10.140625" style="1" customWidth="1"/>
    <col min="6" max="6" width="19.42578125" style="1" customWidth="1"/>
    <col min="7" max="7" width="18" style="1" customWidth="1"/>
    <col min="8" max="8" width="20.5703125" style="1" customWidth="1"/>
    <col min="9" max="9" width="21" style="1" customWidth="1"/>
    <col min="10" max="10" width="23.140625" style="1" customWidth="1"/>
    <col min="11" max="11" width="22.28515625" style="1" customWidth="1"/>
    <col min="12" max="12" width="25.28515625" style="1" customWidth="1"/>
    <col min="13" max="13" width="23.5703125" style="1" customWidth="1"/>
    <col min="14" max="14" width="22.5703125" style="1" bestFit="1" customWidth="1"/>
    <col min="15" max="15" width="16.28515625" style="1" bestFit="1" customWidth="1"/>
    <col min="16" max="16384" width="11.42578125" style="1"/>
  </cols>
  <sheetData>
    <row r="2" spans="2:15" ht="22.5" x14ac:dyDescent="0.3">
      <c r="C2" s="172" t="s">
        <v>155</v>
      </c>
      <c r="D2" s="172"/>
      <c r="E2" s="172"/>
      <c r="F2" s="172"/>
      <c r="G2" s="172"/>
      <c r="H2" s="172"/>
    </row>
    <row r="3" spans="2:15" ht="15.75" x14ac:dyDescent="0.25">
      <c r="C3" s="173" t="s">
        <v>156</v>
      </c>
      <c r="D3" s="173"/>
      <c r="E3" s="173"/>
      <c r="F3" s="173"/>
      <c r="G3" s="173"/>
      <c r="H3" s="173"/>
    </row>
    <row r="7" spans="2:15" ht="15.75" x14ac:dyDescent="0.25">
      <c r="B7" s="18"/>
      <c r="C7" s="19" t="s">
        <v>83</v>
      </c>
      <c r="D7" s="20"/>
      <c r="E7" s="20"/>
      <c r="F7" s="162" t="s">
        <v>149</v>
      </c>
      <c r="G7" s="163"/>
      <c r="H7" s="163"/>
      <c r="I7" s="163"/>
      <c r="J7" s="163"/>
      <c r="K7" s="163"/>
      <c r="L7" s="163"/>
      <c r="M7" s="164"/>
    </row>
    <row r="8" spans="2:15" ht="15.75" x14ac:dyDescent="0.25">
      <c r="B8" s="18"/>
      <c r="C8" s="19" t="s">
        <v>84</v>
      </c>
      <c r="D8" s="20"/>
      <c r="E8" s="20"/>
      <c r="F8" s="165"/>
      <c r="G8" s="166"/>
      <c r="H8" s="166"/>
      <c r="I8" s="21"/>
      <c r="J8" s="21"/>
      <c r="K8" s="22"/>
      <c r="L8" s="22"/>
      <c r="M8" s="23"/>
    </row>
    <row r="9" spans="2:15" ht="15.75" x14ac:dyDescent="0.25">
      <c r="B9" s="184" t="s">
        <v>116</v>
      </c>
      <c r="C9" s="184"/>
      <c r="D9" s="184"/>
      <c r="E9" s="20"/>
      <c r="F9" s="167" t="s">
        <v>85</v>
      </c>
      <c r="G9" s="168"/>
      <c r="H9" s="168"/>
      <c r="I9" s="168"/>
      <c r="J9" s="168"/>
      <c r="K9" s="168"/>
      <c r="L9" s="168"/>
      <c r="M9" s="169"/>
    </row>
    <row r="10" spans="2:15" ht="15.75" x14ac:dyDescent="0.25">
      <c r="B10" s="18"/>
      <c r="C10" s="22"/>
      <c r="D10" s="24"/>
      <c r="E10" s="24"/>
      <c r="F10" s="170"/>
      <c r="G10" s="171"/>
      <c r="H10" s="171"/>
      <c r="I10" s="25"/>
      <c r="J10" s="26"/>
      <c r="K10" s="24"/>
      <c r="L10" s="24"/>
      <c r="M10" s="23"/>
    </row>
    <row r="11" spans="2:15" ht="15.75" x14ac:dyDescent="0.25">
      <c r="B11" s="174" t="s">
        <v>86</v>
      </c>
      <c r="C11" s="177" t="s">
        <v>87</v>
      </c>
      <c r="D11" s="27"/>
      <c r="E11" s="28"/>
      <c r="F11" s="29"/>
      <c r="G11" s="30"/>
      <c r="H11" s="155" t="s">
        <v>88</v>
      </c>
      <c r="I11" s="156"/>
      <c r="J11" s="156"/>
      <c r="K11" s="157"/>
      <c r="L11" s="155" t="s">
        <v>89</v>
      </c>
      <c r="M11" s="156"/>
      <c r="N11" s="156"/>
      <c r="O11" s="157"/>
    </row>
    <row r="12" spans="2:15" ht="15.75" x14ac:dyDescent="0.25">
      <c r="B12" s="175"/>
      <c r="C12" s="178"/>
      <c r="D12" s="31"/>
      <c r="E12" s="32"/>
      <c r="F12" s="33"/>
      <c r="G12" s="34"/>
      <c r="H12" s="158"/>
      <c r="I12" s="159"/>
      <c r="J12" s="159"/>
      <c r="K12" s="160"/>
      <c r="L12" s="158"/>
      <c r="M12" s="159"/>
      <c r="N12" s="159"/>
      <c r="O12" s="160"/>
    </row>
    <row r="13" spans="2:15" ht="31.5" x14ac:dyDescent="0.25">
      <c r="B13" s="175"/>
      <c r="C13" s="178"/>
      <c r="D13" s="180" t="s">
        <v>90</v>
      </c>
      <c r="E13" s="181"/>
      <c r="F13" s="36" t="s">
        <v>91</v>
      </c>
      <c r="G13" s="37" t="s">
        <v>92</v>
      </c>
      <c r="H13" s="38" t="s">
        <v>93</v>
      </c>
      <c r="I13" s="86" t="s">
        <v>94</v>
      </c>
      <c r="J13" s="86" t="s">
        <v>95</v>
      </c>
      <c r="K13" s="86" t="s">
        <v>123</v>
      </c>
      <c r="L13" s="86" t="s">
        <v>96</v>
      </c>
      <c r="M13" s="86" t="s">
        <v>94</v>
      </c>
      <c r="N13" s="86" t="s">
        <v>95</v>
      </c>
      <c r="O13" s="86" t="s">
        <v>123</v>
      </c>
    </row>
    <row r="14" spans="2:15" ht="15.75" x14ac:dyDescent="0.25">
      <c r="B14" s="176"/>
      <c r="C14" s="179"/>
      <c r="D14" s="182" t="s">
        <v>97</v>
      </c>
      <c r="E14" s="183"/>
      <c r="F14" s="40"/>
      <c r="G14" s="41"/>
      <c r="H14" s="42" t="s">
        <v>98</v>
      </c>
      <c r="I14" s="43" t="s">
        <v>99</v>
      </c>
      <c r="J14" s="42" t="s">
        <v>100</v>
      </c>
      <c r="K14" s="42" t="s">
        <v>122</v>
      </c>
      <c r="L14" s="44" t="s">
        <v>101</v>
      </c>
      <c r="M14" s="44" t="s">
        <v>102</v>
      </c>
      <c r="N14" s="45" t="s">
        <v>103</v>
      </c>
      <c r="O14" s="42" t="s">
        <v>124</v>
      </c>
    </row>
    <row r="15" spans="2:15" ht="15.75" x14ac:dyDescent="0.25">
      <c r="B15" s="46">
        <v>1</v>
      </c>
      <c r="C15" s="70" t="s">
        <v>104</v>
      </c>
      <c r="D15" s="47"/>
      <c r="E15" s="22"/>
      <c r="F15" s="48"/>
      <c r="G15" s="49"/>
      <c r="H15" s="48"/>
      <c r="I15" s="50"/>
      <c r="J15" s="51"/>
      <c r="K15" s="52"/>
      <c r="L15" s="53"/>
      <c r="M15" s="54"/>
      <c r="N15" s="89"/>
      <c r="O15" s="89"/>
    </row>
    <row r="16" spans="2:15" ht="15.75" x14ac:dyDescent="0.25">
      <c r="B16" s="55">
        <v>1.1000000000000001</v>
      </c>
      <c r="C16" s="3" t="s">
        <v>2</v>
      </c>
      <c r="D16" s="5">
        <f>+ROUND(44*3%+44,0)</f>
        <v>45</v>
      </c>
      <c r="E16" s="149" t="s">
        <v>59</v>
      </c>
      <c r="F16" s="57" t="s">
        <v>105</v>
      </c>
      <c r="G16" s="57" t="s">
        <v>105</v>
      </c>
      <c r="H16" s="48"/>
      <c r="I16" s="50"/>
      <c r="J16" s="51"/>
      <c r="K16" s="52"/>
      <c r="L16" s="53"/>
      <c r="M16" s="54"/>
      <c r="N16" s="10"/>
      <c r="O16" s="10"/>
    </row>
    <row r="17" spans="2:15" ht="15.75" x14ac:dyDescent="0.25">
      <c r="B17" s="55">
        <v>1.2</v>
      </c>
      <c r="C17" s="3" t="s">
        <v>13</v>
      </c>
      <c r="D17" s="151">
        <v>6.8025000000000002</v>
      </c>
      <c r="E17" s="149" t="s">
        <v>61</v>
      </c>
      <c r="F17" s="57" t="s">
        <v>105</v>
      </c>
      <c r="G17" s="57" t="s">
        <v>105</v>
      </c>
      <c r="H17" s="48"/>
      <c r="I17" s="50"/>
      <c r="J17" s="51"/>
      <c r="K17" s="52"/>
      <c r="L17" s="53"/>
      <c r="M17" s="54"/>
      <c r="N17" s="10"/>
      <c r="O17" s="10"/>
    </row>
    <row r="18" spans="2:15" ht="15.75" x14ac:dyDescent="0.25">
      <c r="B18" s="55">
        <v>1.3</v>
      </c>
      <c r="C18" s="4" t="s">
        <v>52</v>
      </c>
      <c r="D18" s="5">
        <v>3</v>
      </c>
      <c r="E18" s="149" t="s">
        <v>59</v>
      </c>
      <c r="F18" s="57" t="s">
        <v>105</v>
      </c>
      <c r="G18" s="57" t="s">
        <v>105</v>
      </c>
      <c r="H18" s="58"/>
      <c r="I18" s="49"/>
      <c r="J18" s="51"/>
      <c r="K18" s="52"/>
      <c r="L18" s="53"/>
      <c r="M18" s="54"/>
      <c r="N18" s="10"/>
      <c r="O18" s="10"/>
    </row>
    <row r="19" spans="2:15" ht="15.75" x14ac:dyDescent="0.25">
      <c r="B19" s="55">
        <v>1.4</v>
      </c>
      <c r="C19" s="3" t="s">
        <v>17</v>
      </c>
      <c r="D19" s="5">
        <v>18</v>
      </c>
      <c r="E19" s="149" t="s">
        <v>59</v>
      </c>
      <c r="F19" s="57" t="s">
        <v>105</v>
      </c>
      <c r="G19" s="57" t="s">
        <v>105</v>
      </c>
      <c r="H19" s="58"/>
      <c r="I19" s="49"/>
      <c r="J19" s="51"/>
      <c r="K19" s="52"/>
      <c r="L19" s="53"/>
      <c r="M19" s="54"/>
      <c r="N19" s="10"/>
      <c r="O19" s="10"/>
    </row>
    <row r="20" spans="2:15" ht="15.75" x14ac:dyDescent="0.25">
      <c r="B20" s="55">
        <v>1.5</v>
      </c>
      <c r="C20" s="3" t="s">
        <v>18</v>
      </c>
      <c r="D20" s="5">
        <v>26</v>
      </c>
      <c r="E20" s="149" t="s">
        <v>59</v>
      </c>
      <c r="F20" s="57" t="s">
        <v>105</v>
      </c>
      <c r="G20" s="57" t="s">
        <v>105</v>
      </c>
      <c r="H20" s="58"/>
      <c r="I20" s="49"/>
      <c r="J20" s="51"/>
      <c r="K20" s="52"/>
      <c r="L20" s="53"/>
      <c r="M20" s="54"/>
      <c r="N20" s="10"/>
      <c r="O20" s="10"/>
    </row>
    <row r="21" spans="2:15" ht="15.75" x14ac:dyDescent="0.25">
      <c r="B21" s="55">
        <v>1.6</v>
      </c>
      <c r="C21" s="3" t="s">
        <v>110</v>
      </c>
      <c r="D21" s="69">
        <v>3</v>
      </c>
      <c r="E21" s="149" t="s">
        <v>59</v>
      </c>
      <c r="F21" s="57" t="s">
        <v>105</v>
      </c>
      <c r="G21" s="57" t="s">
        <v>105</v>
      </c>
      <c r="H21" s="58"/>
      <c r="I21" s="49"/>
      <c r="J21" s="51"/>
      <c r="K21" s="52"/>
      <c r="L21" s="53"/>
      <c r="M21" s="54"/>
      <c r="N21" s="10"/>
      <c r="O21" s="10"/>
    </row>
    <row r="22" spans="2:15" ht="15.75" x14ac:dyDescent="0.25">
      <c r="B22" s="55">
        <v>1.7</v>
      </c>
      <c r="C22" s="3" t="s">
        <v>22</v>
      </c>
      <c r="D22" s="5">
        <v>19</v>
      </c>
      <c r="E22" s="149" t="s">
        <v>59</v>
      </c>
      <c r="F22" s="57" t="s">
        <v>105</v>
      </c>
      <c r="G22" s="57" t="s">
        <v>105</v>
      </c>
      <c r="H22" s="58"/>
      <c r="I22" s="49"/>
      <c r="J22" s="51"/>
      <c r="K22" s="52"/>
      <c r="L22" s="53"/>
      <c r="M22" s="54"/>
      <c r="N22" s="10"/>
      <c r="O22" s="10"/>
    </row>
    <row r="23" spans="2:15" ht="15.75" x14ac:dyDescent="0.25">
      <c r="B23" s="55">
        <v>1.8</v>
      </c>
      <c r="C23" s="3" t="s">
        <v>26</v>
      </c>
      <c r="D23" s="5">
        <v>18</v>
      </c>
      <c r="E23" s="149" t="s">
        <v>59</v>
      </c>
      <c r="F23" s="57" t="s">
        <v>105</v>
      </c>
      <c r="G23" s="57" t="s">
        <v>105</v>
      </c>
      <c r="H23" s="58"/>
      <c r="I23" s="49"/>
      <c r="J23" s="51"/>
      <c r="K23" s="52"/>
      <c r="L23" s="53"/>
      <c r="M23" s="54"/>
      <c r="N23" s="10"/>
      <c r="O23" s="10"/>
    </row>
    <row r="24" spans="2:15" ht="15.75" x14ac:dyDescent="0.25">
      <c r="B24" s="55">
        <v>1.9</v>
      </c>
      <c r="C24" s="3" t="s">
        <v>28</v>
      </c>
      <c r="D24" s="5">
        <v>39</v>
      </c>
      <c r="E24" s="149" t="s">
        <v>59</v>
      </c>
      <c r="F24" s="57" t="s">
        <v>105</v>
      </c>
      <c r="G24" s="57" t="s">
        <v>105</v>
      </c>
      <c r="H24" s="58"/>
      <c r="I24" s="49"/>
      <c r="J24" s="51"/>
      <c r="K24" s="52"/>
      <c r="L24" s="53"/>
      <c r="M24" s="54"/>
      <c r="N24" s="10"/>
      <c r="O24" s="10"/>
    </row>
    <row r="25" spans="2:15" ht="15.75" x14ac:dyDescent="0.25">
      <c r="B25" s="59">
        <v>1.1000000000000001</v>
      </c>
      <c r="C25" s="3" t="s">
        <v>30</v>
      </c>
      <c r="D25" s="5">
        <v>12</v>
      </c>
      <c r="E25" s="149" t="s">
        <v>59</v>
      </c>
      <c r="F25" s="57" t="s">
        <v>105</v>
      </c>
      <c r="G25" s="57" t="s">
        <v>105</v>
      </c>
      <c r="H25" s="58"/>
      <c r="I25" s="49"/>
      <c r="J25" s="51"/>
      <c r="K25" s="52"/>
      <c r="L25" s="53"/>
      <c r="M25" s="54"/>
      <c r="N25" s="10"/>
      <c r="O25" s="10"/>
    </row>
    <row r="26" spans="2:15" ht="15.75" x14ac:dyDescent="0.25">
      <c r="B26" s="59">
        <v>1.1100000000000001</v>
      </c>
      <c r="C26" s="3" t="s">
        <v>38</v>
      </c>
      <c r="D26" s="5">
        <v>10</v>
      </c>
      <c r="E26" s="149" t="s">
        <v>59</v>
      </c>
      <c r="F26" s="57" t="s">
        <v>105</v>
      </c>
      <c r="G26" s="57" t="s">
        <v>105</v>
      </c>
      <c r="H26" s="58"/>
      <c r="I26" s="49"/>
      <c r="J26" s="51"/>
      <c r="K26" s="52"/>
      <c r="L26" s="53"/>
      <c r="M26" s="54"/>
      <c r="N26" s="10"/>
      <c r="O26" s="10"/>
    </row>
    <row r="27" spans="2:15" ht="15.75" x14ac:dyDescent="0.25">
      <c r="B27" s="55">
        <v>1.1200000000000001</v>
      </c>
      <c r="C27" s="4" t="s">
        <v>39</v>
      </c>
      <c r="D27" s="5">
        <v>20</v>
      </c>
      <c r="E27" s="149" t="s">
        <v>59</v>
      </c>
      <c r="F27" s="57" t="s">
        <v>105</v>
      </c>
      <c r="G27" s="57" t="s">
        <v>105</v>
      </c>
      <c r="H27" s="58"/>
      <c r="I27" s="49"/>
      <c r="J27" s="51"/>
      <c r="K27" s="52"/>
      <c r="L27" s="53"/>
      <c r="M27" s="54"/>
      <c r="N27" s="10"/>
      <c r="O27" s="10"/>
    </row>
    <row r="28" spans="2:15" ht="15.75" x14ac:dyDescent="0.25">
      <c r="B28" s="59">
        <v>1.1299999999999999</v>
      </c>
      <c r="C28" s="4" t="s">
        <v>41</v>
      </c>
      <c r="D28" s="5">
        <v>8</v>
      </c>
      <c r="E28" s="149" t="s">
        <v>59</v>
      </c>
      <c r="F28" s="57" t="s">
        <v>105</v>
      </c>
      <c r="G28" s="57" t="s">
        <v>105</v>
      </c>
      <c r="H28" s="58"/>
      <c r="I28" s="49"/>
      <c r="J28" s="51"/>
      <c r="K28" s="52"/>
      <c r="L28" s="53"/>
      <c r="M28" s="54"/>
      <c r="N28" s="10"/>
      <c r="O28" s="10"/>
    </row>
    <row r="29" spans="2:15" ht="15.75" x14ac:dyDescent="0.25">
      <c r="B29" s="59">
        <v>1.1399999999999999</v>
      </c>
      <c r="C29" s="4" t="s">
        <v>42</v>
      </c>
      <c r="D29" s="16">
        <v>4</v>
      </c>
      <c r="E29" s="149" t="s">
        <v>59</v>
      </c>
      <c r="F29" s="57" t="s">
        <v>105</v>
      </c>
      <c r="G29" s="57" t="s">
        <v>105</v>
      </c>
      <c r="H29" s="60"/>
      <c r="I29" s="49"/>
      <c r="J29" s="51"/>
      <c r="K29" s="52"/>
      <c r="L29" s="53"/>
      <c r="M29" s="54"/>
      <c r="N29" s="10"/>
      <c r="O29" s="10"/>
    </row>
    <row r="30" spans="2:15" ht="15.75" x14ac:dyDescent="0.25">
      <c r="B30" s="59">
        <v>1.1499999999999999</v>
      </c>
      <c r="C30" s="80" t="s">
        <v>53</v>
      </c>
      <c r="D30" s="16">
        <v>12</v>
      </c>
      <c r="E30" s="149" t="s">
        <v>59</v>
      </c>
      <c r="F30" s="57" t="s">
        <v>105</v>
      </c>
      <c r="G30" s="57" t="s">
        <v>105</v>
      </c>
      <c r="H30" s="60"/>
      <c r="I30" s="49"/>
      <c r="J30" s="51"/>
      <c r="K30" s="52"/>
      <c r="L30" s="53"/>
      <c r="M30" s="54"/>
      <c r="N30" s="10"/>
      <c r="O30" s="10"/>
    </row>
    <row r="31" spans="2:15" ht="15.75" x14ac:dyDescent="0.25">
      <c r="B31" s="59">
        <v>1.1599999999999999</v>
      </c>
      <c r="C31" s="3" t="s">
        <v>51</v>
      </c>
      <c r="D31" s="16">
        <v>1</v>
      </c>
      <c r="E31" s="149" t="s">
        <v>59</v>
      </c>
      <c r="F31" s="57" t="s">
        <v>105</v>
      </c>
      <c r="G31" s="57" t="s">
        <v>105</v>
      </c>
      <c r="H31" s="60"/>
      <c r="I31" s="49"/>
      <c r="J31" s="51"/>
      <c r="K31" s="52"/>
      <c r="L31" s="53"/>
      <c r="M31" s="54"/>
      <c r="N31" s="10"/>
      <c r="O31" s="10"/>
    </row>
    <row r="32" spans="2:15" ht="15.75" x14ac:dyDescent="0.25">
      <c r="B32" s="10"/>
      <c r="D32" s="10"/>
      <c r="E32" s="75"/>
      <c r="F32" s="57"/>
      <c r="G32" s="57"/>
      <c r="H32" s="60"/>
      <c r="I32" s="49"/>
      <c r="J32" s="51"/>
      <c r="K32" s="52"/>
      <c r="L32" s="53"/>
      <c r="M32" s="54"/>
      <c r="N32" s="10"/>
      <c r="O32" s="10"/>
    </row>
    <row r="33" spans="2:15" ht="15.75" x14ac:dyDescent="0.25">
      <c r="B33" s="59">
        <v>1.17</v>
      </c>
      <c r="C33" s="3" t="s">
        <v>62</v>
      </c>
      <c r="D33" s="16">
        <v>1</v>
      </c>
      <c r="E33" s="149" t="s">
        <v>59</v>
      </c>
      <c r="F33" s="57" t="s">
        <v>105</v>
      </c>
      <c r="G33" s="57" t="s">
        <v>105</v>
      </c>
      <c r="H33" s="60"/>
      <c r="I33" s="49"/>
      <c r="J33" s="51"/>
      <c r="K33" s="52"/>
      <c r="L33" s="53"/>
      <c r="M33" s="54"/>
      <c r="N33" s="10"/>
      <c r="O33" s="10"/>
    </row>
    <row r="34" spans="2:15" ht="15.75" x14ac:dyDescent="0.25">
      <c r="B34" s="59">
        <v>1.18</v>
      </c>
      <c r="C34" s="3" t="s">
        <v>64</v>
      </c>
      <c r="D34" s="16">
        <v>3</v>
      </c>
      <c r="E34" s="149" t="s">
        <v>59</v>
      </c>
      <c r="F34" s="57" t="s">
        <v>105</v>
      </c>
      <c r="G34" s="57" t="s">
        <v>105</v>
      </c>
      <c r="H34" s="60"/>
      <c r="I34" s="49"/>
      <c r="J34" s="51"/>
      <c r="K34" s="52"/>
      <c r="L34" s="53"/>
      <c r="M34" s="54"/>
      <c r="N34" s="10"/>
      <c r="O34" s="10"/>
    </row>
    <row r="35" spans="2:15" ht="15.75" x14ac:dyDescent="0.25">
      <c r="B35" s="59">
        <v>1.19</v>
      </c>
      <c r="C35" s="3" t="s">
        <v>63</v>
      </c>
      <c r="D35" s="16">
        <v>100</v>
      </c>
      <c r="E35" s="75" t="s">
        <v>162</v>
      </c>
      <c r="F35" s="57" t="s">
        <v>105</v>
      </c>
      <c r="G35" s="57" t="s">
        <v>105</v>
      </c>
      <c r="H35" s="60"/>
      <c r="I35" s="49"/>
      <c r="J35" s="51"/>
      <c r="K35" s="52"/>
      <c r="L35" s="53"/>
      <c r="M35" s="54"/>
      <c r="N35" s="10"/>
      <c r="O35" s="10"/>
    </row>
    <row r="36" spans="2:15" ht="15.75" x14ac:dyDescent="0.25">
      <c r="B36" s="59">
        <v>1.2</v>
      </c>
      <c r="C36" s="3" t="s">
        <v>77</v>
      </c>
      <c r="D36" s="16">
        <v>35</v>
      </c>
      <c r="E36" s="149" t="s">
        <v>59</v>
      </c>
      <c r="F36" s="57" t="s">
        <v>105</v>
      </c>
      <c r="G36" s="57" t="s">
        <v>105</v>
      </c>
      <c r="H36" s="60"/>
      <c r="I36" s="49"/>
      <c r="J36" s="51"/>
      <c r="K36" s="52"/>
      <c r="L36" s="53"/>
      <c r="M36" s="54"/>
      <c r="N36" s="10"/>
      <c r="O36" s="10"/>
    </row>
    <row r="37" spans="2:15" ht="15.75" x14ac:dyDescent="0.25">
      <c r="B37" s="59">
        <v>1.21</v>
      </c>
      <c r="C37" s="3" t="s">
        <v>78</v>
      </c>
      <c r="D37" s="16">
        <v>35</v>
      </c>
      <c r="E37" s="149" t="s">
        <v>59</v>
      </c>
      <c r="F37" s="57" t="s">
        <v>105</v>
      </c>
      <c r="G37" s="57" t="s">
        <v>105</v>
      </c>
      <c r="H37" s="60"/>
      <c r="I37" s="49"/>
      <c r="J37" s="51"/>
      <c r="K37" s="52"/>
      <c r="L37" s="53"/>
      <c r="M37" s="54"/>
      <c r="N37" s="10"/>
      <c r="O37" s="10"/>
    </row>
    <row r="38" spans="2:15" ht="15.75" x14ac:dyDescent="0.25">
      <c r="B38" s="59">
        <v>1.22</v>
      </c>
      <c r="C38" s="3" t="s">
        <v>56</v>
      </c>
      <c r="D38" s="16">
        <v>1</v>
      </c>
      <c r="E38" s="149" t="s">
        <v>59</v>
      </c>
      <c r="F38" s="57" t="s">
        <v>105</v>
      </c>
      <c r="G38" s="57" t="s">
        <v>105</v>
      </c>
      <c r="H38" s="60"/>
      <c r="I38" s="49"/>
      <c r="J38" s="51"/>
      <c r="K38" s="52"/>
      <c r="L38" s="53"/>
      <c r="M38" s="54"/>
      <c r="N38" s="10"/>
      <c r="O38" s="10"/>
    </row>
    <row r="39" spans="2:15" ht="15.75" x14ac:dyDescent="0.25">
      <c r="B39" s="59">
        <v>1.23</v>
      </c>
      <c r="C39" s="3" t="s">
        <v>79</v>
      </c>
      <c r="D39" s="81">
        <v>100</v>
      </c>
      <c r="E39" s="75" t="s">
        <v>162</v>
      </c>
      <c r="F39" s="57" t="s">
        <v>105</v>
      </c>
      <c r="G39" s="57" t="s">
        <v>105</v>
      </c>
      <c r="H39" s="60"/>
      <c r="I39" s="49"/>
      <c r="J39" s="51"/>
      <c r="K39" s="52"/>
      <c r="L39" s="53"/>
      <c r="M39" s="54"/>
      <c r="N39" s="10"/>
      <c r="O39" s="10"/>
    </row>
    <row r="40" spans="2:15" ht="15.75" x14ac:dyDescent="0.25">
      <c r="B40" s="78"/>
      <c r="C40" s="63" t="s">
        <v>161</v>
      </c>
      <c r="D40" s="15"/>
      <c r="E40" s="65"/>
      <c r="F40" s="64"/>
      <c r="G40" s="65"/>
      <c r="H40" s="66"/>
      <c r="I40" s="64"/>
      <c r="J40" s="67"/>
      <c r="K40" s="65"/>
      <c r="L40" s="66"/>
      <c r="M40" s="68"/>
      <c r="N40" s="90"/>
      <c r="O40" s="90"/>
    </row>
  </sheetData>
  <mergeCells count="13">
    <mergeCell ref="C2:H2"/>
    <mergeCell ref="C3:H3"/>
    <mergeCell ref="F7:M7"/>
    <mergeCell ref="F8:H8"/>
    <mergeCell ref="B9:D9"/>
    <mergeCell ref="F9:M9"/>
    <mergeCell ref="F10:H10"/>
    <mergeCell ref="L11:O12"/>
    <mergeCell ref="B11:B14"/>
    <mergeCell ref="C11:C14"/>
    <mergeCell ref="D13:E13"/>
    <mergeCell ref="D14:E14"/>
    <mergeCell ref="H11:K12"/>
  </mergeCells>
  <printOptions horizontalCentered="1"/>
  <pageMargins left="0.11811023622047245" right="0.11811023622047245" top="0.39370078740157483" bottom="0.39370078740157483" header="0.51181102362204722" footer="1.0629921259842521"/>
  <pageSetup scale="38" orientation="landscape" r:id="rId1"/>
  <headerFooter>
    <oddFooter>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808"/>
  </sheetPr>
  <dimension ref="B2:O107"/>
  <sheetViews>
    <sheetView view="pageBreakPreview" topLeftCell="A4" zoomScale="60" zoomScaleNormal="60" workbookViewId="0">
      <selection activeCell="J21" sqref="J21"/>
    </sheetView>
  </sheetViews>
  <sheetFormatPr baseColWidth="10" defaultColWidth="11.42578125" defaultRowHeight="15" x14ac:dyDescent="0.25"/>
  <cols>
    <col min="1" max="1" width="6.28515625" style="1" customWidth="1"/>
    <col min="2" max="2" width="7.42578125" style="1" customWidth="1"/>
    <col min="3" max="3" width="113.42578125" style="1" bestFit="1" customWidth="1"/>
    <col min="4" max="4" width="14.42578125" style="1" customWidth="1"/>
    <col min="5" max="5" width="10.140625" style="1" customWidth="1"/>
    <col min="6" max="6" width="19.42578125" style="1" customWidth="1"/>
    <col min="7" max="7" width="18" style="1" customWidth="1"/>
    <col min="8" max="8" width="20.5703125" style="1" customWidth="1"/>
    <col min="9" max="9" width="21" style="1" customWidth="1"/>
    <col min="10" max="10" width="23.140625" style="1" customWidth="1"/>
    <col min="11" max="11" width="22.28515625" style="1" customWidth="1"/>
    <col min="12" max="12" width="25.28515625" style="1" customWidth="1"/>
    <col min="13" max="13" width="23.5703125" style="1" customWidth="1"/>
    <col min="14" max="14" width="22.5703125" style="1" bestFit="1" customWidth="1"/>
    <col min="15" max="15" width="16.28515625" style="1" bestFit="1" customWidth="1"/>
    <col min="16" max="16384" width="11.42578125" style="1"/>
  </cols>
  <sheetData>
    <row r="2" spans="2:15" ht="22.5" x14ac:dyDescent="0.3">
      <c r="C2" s="172" t="s">
        <v>155</v>
      </c>
      <c r="D2" s="172"/>
      <c r="E2" s="172"/>
      <c r="F2" s="172"/>
      <c r="G2" s="172"/>
      <c r="H2" s="172"/>
    </row>
    <row r="3" spans="2:15" ht="15.75" x14ac:dyDescent="0.25">
      <c r="C3" s="173" t="s">
        <v>156</v>
      </c>
      <c r="D3" s="173"/>
      <c r="E3" s="173"/>
      <c r="F3" s="173"/>
      <c r="G3" s="173"/>
      <c r="H3" s="173"/>
    </row>
    <row r="7" spans="2:15" ht="15.75" x14ac:dyDescent="0.25">
      <c r="B7" s="18"/>
      <c r="C7" s="19" t="s">
        <v>83</v>
      </c>
      <c r="D7" s="20"/>
      <c r="E7" s="20"/>
      <c r="F7" s="162" t="s">
        <v>150</v>
      </c>
      <c r="G7" s="163"/>
      <c r="H7" s="163"/>
      <c r="I7" s="163"/>
      <c r="J7" s="163"/>
      <c r="K7" s="163"/>
      <c r="L7" s="163"/>
      <c r="M7" s="164"/>
    </row>
    <row r="8" spans="2:15" ht="15.75" x14ac:dyDescent="0.25">
      <c r="B8" s="18"/>
      <c r="C8" s="19" t="s">
        <v>84</v>
      </c>
      <c r="D8" s="20"/>
      <c r="E8" s="20"/>
      <c r="F8" s="165"/>
      <c r="G8" s="166"/>
      <c r="H8" s="166"/>
      <c r="I8" s="21"/>
      <c r="J8" s="21"/>
      <c r="K8" s="22"/>
      <c r="L8" s="22"/>
      <c r="M8" s="23"/>
    </row>
    <row r="9" spans="2:15" ht="33" customHeight="1" x14ac:dyDescent="0.25">
      <c r="B9" s="161" t="s">
        <v>118</v>
      </c>
      <c r="C9" s="161"/>
      <c r="D9" s="161"/>
      <c r="E9" s="20"/>
      <c r="F9" s="167" t="s">
        <v>85</v>
      </c>
      <c r="G9" s="168"/>
      <c r="H9" s="168"/>
      <c r="I9" s="168"/>
      <c r="J9" s="168"/>
      <c r="K9" s="168"/>
      <c r="L9" s="168"/>
      <c r="M9" s="169"/>
    </row>
    <row r="10" spans="2:15" ht="15.75" x14ac:dyDescent="0.25">
      <c r="B10" s="18"/>
      <c r="C10" s="22"/>
      <c r="D10" s="24"/>
      <c r="E10" s="24"/>
      <c r="F10" s="170"/>
      <c r="G10" s="171"/>
      <c r="H10" s="171"/>
      <c r="I10" s="25"/>
      <c r="J10" s="26"/>
      <c r="K10" s="24"/>
      <c r="L10" s="24"/>
      <c r="M10" s="23"/>
    </row>
    <row r="11" spans="2:15" ht="15.75" x14ac:dyDescent="0.25">
      <c r="B11" s="174" t="s">
        <v>86</v>
      </c>
      <c r="C11" s="177" t="s">
        <v>87</v>
      </c>
      <c r="D11" s="27"/>
      <c r="E11" s="28"/>
      <c r="F11" s="29"/>
      <c r="G11" s="30"/>
      <c r="H11" s="155" t="s">
        <v>88</v>
      </c>
      <c r="I11" s="156"/>
      <c r="J11" s="156"/>
      <c r="K11" s="157"/>
      <c r="L11" s="155" t="s">
        <v>89</v>
      </c>
      <c r="M11" s="156"/>
      <c r="N11" s="156"/>
      <c r="O11" s="157"/>
    </row>
    <row r="12" spans="2:15" ht="15.75" x14ac:dyDescent="0.25">
      <c r="B12" s="175"/>
      <c r="C12" s="178"/>
      <c r="D12" s="31"/>
      <c r="E12" s="32"/>
      <c r="F12" s="33"/>
      <c r="G12" s="34"/>
      <c r="H12" s="158"/>
      <c r="I12" s="159"/>
      <c r="J12" s="159"/>
      <c r="K12" s="160"/>
      <c r="L12" s="158"/>
      <c r="M12" s="159"/>
      <c r="N12" s="159"/>
      <c r="O12" s="160"/>
    </row>
    <row r="13" spans="2:15" ht="31.5" x14ac:dyDescent="0.25">
      <c r="B13" s="175"/>
      <c r="C13" s="178"/>
      <c r="D13" s="180" t="s">
        <v>90</v>
      </c>
      <c r="E13" s="181"/>
      <c r="F13" s="36" t="s">
        <v>91</v>
      </c>
      <c r="G13" s="37" t="s">
        <v>92</v>
      </c>
      <c r="H13" s="38" t="s">
        <v>93</v>
      </c>
      <c r="I13" s="86" t="s">
        <v>94</v>
      </c>
      <c r="J13" s="86" t="s">
        <v>95</v>
      </c>
      <c r="K13" s="86" t="s">
        <v>123</v>
      </c>
      <c r="L13" s="86" t="s">
        <v>96</v>
      </c>
      <c r="M13" s="86" t="s">
        <v>94</v>
      </c>
      <c r="N13" s="86" t="s">
        <v>95</v>
      </c>
      <c r="O13" s="86" t="s">
        <v>123</v>
      </c>
    </row>
    <row r="14" spans="2:15" ht="15.75" x14ac:dyDescent="0.25">
      <c r="B14" s="176"/>
      <c r="C14" s="179"/>
      <c r="D14" s="182" t="s">
        <v>97</v>
      </c>
      <c r="E14" s="183"/>
      <c r="F14" s="40"/>
      <c r="G14" s="41"/>
      <c r="H14" s="42" t="s">
        <v>98</v>
      </c>
      <c r="I14" s="43" t="s">
        <v>99</v>
      </c>
      <c r="J14" s="42" t="s">
        <v>100</v>
      </c>
      <c r="K14" s="42" t="s">
        <v>122</v>
      </c>
      <c r="L14" s="44" t="s">
        <v>101</v>
      </c>
      <c r="M14" s="44" t="s">
        <v>102</v>
      </c>
      <c r="N14" s="45" t="s">
        <v>103</v>
      </c>
      <c r="O14" s="42" t="s">
        <v>124</v>
      </c>
    </row>
    <row r="15" spans="2:15" ht="15.75" x14ac:dyDescent="0.25">
      <c r="B15" s="46">
        <v>1</v>
      </c>
      <c r="C15" s="70" t="s">
        <v>104</v>
      </c>
      <c r="D15" s="47"/>
      <c r="E15" s="22"/>
      <c r="F15" s="48"/>
      <c r="G15" s="49"/>
      <c r="H15" s="48"/>
      <c r="I15" s="50"/>
      <c r="J15" s="51"/>
      <c r="K15" s="52"/>
      <c r="L15" s="53"/>
      <c r="M15" s="54"/>
      <c r="N15" s="89"/>
      <c r="O15" s="89"/>
    </row>
    <row r="16" spans="2:15" ht="15.75" x14ac:dyDescent="0.25">
      <c r="B16" s="55">
        <v>1.1000000000000001</v>
      </c>
      <c r="C16" s="3" t="s">
        <v>57</v>
      </c>
      <c r="D16" s="69">
        <v>3</v>
      </c>
      <c r="E16" s="149" t="s">
        <v>59</v>
      </c>
      <c r="F16" s="57" t="s">
        <v>105</v>
      </c>
      <c r="G16" s="57" t="s">
        <v>105</v>
      </c>
      <c r="H16" s="48"/>
      <c r="I16" s="50"/>
      <c r="J16" s="51"/>
      <c r="K16" s="52"/>
      <c r="L16" s="53"/>
      <c r="M16" s="54"/>
      <c r="N16" s="10"/>
      <c r="O16" s="10"/>
    </row>
    <row r="17" spans="2:15" ht="15.75" x14ac:dyDescent="0.25">
      <c r="B17" s="55">
        <v>1.2</v>
      </c>
      <c r="C17" s="11" t="s">
        <v>0</v>
      </c>
      <c r="D17" s="69">
        <v>3</v>
      </c>
      <c r="E17" s="149" t="s">
        <v>59</v>
      </c>
      <c r="F17" s="57" t="s">
        <v>105</v>
      </c>
      <c r="G17" s="57" t="s">
        <v>105</v>
      </c>
      <c r="H17" s="48"/>
      <c r="I17" s="50"/>
      <c r="J17" s="51"/>
      <c r="K17" s="52"/>
      <c r="L17" s="53"/>
      <c r="M17" s="54"/>
      <c r="N17" s="10"/>
      <c r="O17" s="10"/>
    </row>
    <row r="18" spans="2:15" ht="15.75" x14ac:dyDescent="0.25">
      <c r="B18" s="55">
        <v>1.3</v>
      </c>
      <c r="C18" s="11" t="s">
        <v>1</v>
      </c>
      <c r="D18" s="69">
        <v>6</v>
      </c>
      <c r="E18" s="149" t="s">
        <v>59</v>
      </c>
      <c r="F18" s="57" t="s">
        <v>105</v>
      </c>
      <c r="G18" s="57" t="s">
        <v>105</v>
      </c>
      <c r="H18" s="58"/>
      <c r="I18" s="49"/>
      <c r="J18" s="51"/>
      <c r="K18" s="52"/>
      <c r="L18" s="53"/>
      <c r="M18" s="54"/>
      <c r="N18" s="10"/>
      <c r="O18" s="10"/>
    </row>
    <row r="19" spans="2:15" ht="15.75" x14ac:dyDescent="0.25">
      <c r="B19" s="55">
        <v>1.4</v>
      </c>
      <c r="C19" s="11" t="s">
        <v>2</v>
      </c>
      <c r="D19" s="69">
        <v>494</v>
      </c>
      <c r="E19" s="149" t="s">
        <v>59</v>
      </c>
      <c r="F19" s="57" t="s">
        <v>105</v>
      </c>
      <c r="G19" s="57" t="s">
        <v>105</v>
      </c>
      <c r="H19" s="58"/>
      <c r="I19" s="49"/>
      <c r="J19" s="51"/>
      <c r="K19" s="52"/>
      <c r="L19" s="53"/>
      <c r="M19" s="54"/>
      <c r="N19" s="10"/>
      <c r="O19" s="10"/>
    </row>
    <row r="20" spans="2:15" ht="15.75" x14ac:dyDescent="0.25">
      <c r="B20" s="55">
        <v>1.5</v>
      </c>
      <c r="C20" s="11" t="s">
        <v>3</v>
      </c>
      <c r="D20" s="69">
        <v>2</v>
      </c>
      <c r="E20" s="149" t="s">
        <v>59</v>
      </c>
      <c r="F20" s="57" t="s">
        <v>105</v>
      </c>
      <c r="G20" s="57" t="s">
        <v>105</v>
      </c>
      <c r="H20" s="58"/>
      <c r="I20" s="49"/>
      <c r="J20" s="51"/>
      <c r="K20" s="52"/>
      <c r="L20" s="53"/>
      <c r="M20" s="54"/>
      <c r="N20" s="10"/>
      <c r="O20" s="10"/>
    </row>
    <row r="21" spans="2:15" ht="15.75" x14ac:dyDescent="0.25">
      <c r="B21" s="55">
        <v>1.6</v>
      </c>
      <c r="C21" s="11" t="s">
        <v>5</v>
      </c>
      <c r="D21" s="73">
        <v>2</v>
      </c>
      <c r="E21" s="149" t="s">
        <v>59</v>
      </c>
      <c r="F21" s="57" t="s">
        <v>105</v>
      </c>
      <c r="G21" s="57" t="s">
        <v>105</v>
      </c>
      <c r="H21" s="58"/>
      <c r="I21" s="49"/>
      <c r="J21" s="51"/>
      <c r="K21" s="52"/>
      <c r="L21" s="53"/>
      <c r="M21" s="54"/>
      <c r="N21" s="10"/>
      <c r="O21" s="10"/>
    </row>
    <row r="22" spans="2:15" ht="15.75" x14ac:dyDescent="0.25">
      <c r="B22" s="55">
        <v>1.7</v>
      </c>
      <c r="C22" s="11" t="s">
        <v>6</v>
      </c>
      <c r="D22" s="69">
        <v>12</v>
      </c>
      <c r="E22" s="149" t="s">
        <v>59</v>
      </c>
      <c r="F22" s="57" t="s">
        <v>105</v>
      </c>
      <c r="G22" s="57" t="s">
        <v>105</v>
      </c>
      <c r="H22" s="58"/>
      <c r="I22" s="49"/>
      <c r="J22" s="51"/>
      <c r="K22" s="52"/>
      <c r="L22" s="53"/>
      <c r="M22" s="54"/>
      <c r="N22" s="10"/>
      <c r="O22" s="10"/>
    </row>
    <row r="23" spans="2:15" ht="15.75" x14ac:dyDescent="0.25">
      <c r="B23" s="55">
        <v>1.8</v>
      </c>
      <c r="C23" s="11" t="s">
        <v>7</v>
      </c>
      <c r="D23" s="69">
        <v>2</v>
      </c>
      <c r="E23" s="149" t="s">
        <v>59</v>
      </c>
      <c r="F23" s="57" t="s">
        <v>105</v>
      </c>
      <c r="G23" s="57" t="s">
        <v>105</v>
      </c>
      <c r="H23" s="58"/>
      <c r="I23" s="49"/>
      <c r="J23" s="51"/>
      <c r="K23" s="52"/>
      <c r="L23" s="53"/>
      <c r="M23" s="54"/>
      <c r="N23" s="10"/>
      <c r="O23" s="10"/>
    </row>
    <row r="24" spans="2:15" ht="15.75" x14ac:dyDescent="0.25">
      <c r="B24" s="55">
        <v>1.9</v>
      </c>
      <c r="C24" s="11" t="s">
        <v>8</v>
      </c>
      <c r="D24" s="69">
        <v>12</v>
      </c>
      <c r="E24" s="149" t="s">
        <v>59</v>
      </c>
      <c r="F24" s="57" t="s">
        <v>105</v>
      </c>
      <c r="G24" s="57" t="s">
        <v>105</v>
      </c>
      <c r="H24" s="58"/>
      <c r="I24" s="49"/>
      <c r="J24" s="51"/>
      <c r="K24" s="52"/>
      <c r="L24" s="53"/>
      <c r="M24" s="54"/>
      <c r="N24" s="10"/>
      <c r="O24" s="10"/>
    </row>
    <row r="25" spans="2:15" ht="15.75" x14ac:dyDescent="0.25">
      <c r="B25" s="59">
        <v>1.1000000000000001</v>
      </c>
      <c r="C25" s="11" t="s">
        <v>9</v>
      </c>
      <c r="D25" s="69">
        <v>2</v>
      </c>
      <c r="E25" s="149" t="s">
        <v>59</v>
      </c>
      <c r="F25" s="57" t="s">
        <v>105</v>
      </c>
      <c r="G25" s="57" t="s">
        <v>105</v>
      </c>
      <c r="H25" s="58"/>
      <c r="I25" s="49"/>
      <c r="J25" s="51"/>
      <c r="K25" s="52"/>
      <c r="L25" s="53"/>
      <c r="M25" s="54"/>
      <c r="N25" s="10"/>
      <c r="O25" s="10"/>
    </row>
    <row r="26" spans="2:15" ht="15.75" x14ac:dyDescent="0.25">
      <c r="B26" s="59">
        <v>1.1100000000000001</v>
      </c>
      <c r="C26" s="11" t="s">
        <v>10</v>
      </c>
      <c r="D26" s="69">
        <v>240</v>
      </c>
      <c r="E26" s="149" t="s">
        <v>59</v>
      </c>
      <c r="F26" s="57" t="s">
        <v>105</v>
      </c>
      <c r="G26" s="57" t="s">
        <v>105</v>
      </c>
      <c r="H26" s="58"/>
      <c r="I26" s="49"/>
      <c r="J26" s="51"/>
      <c r="K26" s="52"/>
      <c r="L26" s="53"/>
      <c r="M26" s="54"/>
      <c r="N26" s="10"/>
      <c r="O26" s="10"/>
    </row>
    <row r="27" spans="2:15" ht="15.75" x14ac:dyDescent="0.25">
      <c r="B27" s="55">
        <v>1.1200000000000001</v>
      </c>
      <c r="C27" s="12" t="s">
        <v>11</v>
      </c>
      <c r="D27" s="69">
        <v>240</v>
      </c>
      <c r="E27" s="149" t="s">
        <v>59</v>
      </c>
      <c r="F27" s="57" t="s">
        <v>105</v>
      </c>
      <c r="G27" s="57" t="s">
        <v>105</v>
      </c>
      <c r="H27" s="58"/>
      <c r="I27" s="49"/>
      <c r="J27" s="51"/>
      <c r="K27" s="52"/>
      <c r="L27" s="53"/>
      <c r="M27" s="54"/>
      <c r="N27" s="10"/>
      <c r="O27" s="10"/>
    </row>
    <row r="28" spans="2:15" ht="15.75" x14ac:dyDescent="0.25">
      <c r="B28" s="59">
        <v>1.1299999999999999</v>
      </c>
      <c r="C28" s="12" t="s">
        <v>12</v>
      </c>
      <c r="D28" s="69">
        <v>80</v>
      </c>
      <c r="E28" s="149" t="s">
        <v>59</v>
      </c>
      <c r="F28" s="57" t="s">
        <v>105</v>
      </c>
      <c r="G28" s="57" t="s">
        <v>105</v>
      </c>
      <c r="H28" s="58"/>
      <c r="I28" s="49"/>
      <c r="J28" s="51"/>
      <c r="K28" s="52"/>
      <c r="L28" s="53"/>
      <c r="M28" s="54"/>
      <c r="N28" s="10"/>
      <c r="O28" s="10"/>
    </row>
    <row r="29" spans="2:15" ht="15.75" x14ac:dyDescent="0.25">
      <c r="B29" s="55">
        <v>1.1399999999999999</v>
      </c>
      <c r="C29" s="12" t="s">
        <v>13</v>
      </c>
      <c r="D29" s="152">
        <v>69.741</v>
      </c>
      <c r="E29" s="149" t="s">
        <v>81</v>
      </c>
      <c r="F29" s="57" t="s">
        <v>105</v>
      </c>
      <c r="G29" s="57" t="s">
        <v>105</v>
      </c>
      <c r="H29" s="58"/>
      <c r="I29" s="49"/>
      <c r="J29" s="51"/>
      <c r="K29" s="52"/>
      <c r="L29" s="53"/>
      <c r="M29" s="54"/>
      <c r="N29" s="10"/>
      <c r="O29" s="10"/>
    </row>
    <row r="30" spans="2:15" ht="15.75" x14ac:dyDescent="0.25">
      <c r="B30" s="55">
        <v>1.1599999999999999</v>
      </c>
      <c r="C30" s="12" t="s">
        <v>52</v>
      </c>
      <c r="D30" s="69">
        <v>21</v>
      </c>
      <c r="E30" s="149" t="s">
        <v>59</v>
      </c>
      <c r="F30" s="57" t="s">
        <v>105</v>
      </c>
      <c r="G30" s="57" t="s">
        <v>105</v>
      </c>
      <c r="H30" s="60"/>
      <c r="I30" s="49"/>
      <c r="J30" s="51"/>
      <c r="K30" s="52"/>
      <c r="L30" s="53"/>
      <c r="M30" s="54"/>
      <c r="N30" s="10"/>
      <c r="O30" s="10"/>
    </row>
    <row r="31" spans="2:15" ht="15.75" x14ac:dyDescent="0.25">
      <c r="B31" s="59">
        <v>1.17</v>
      </c>
      <c r="C31" s="11" t="s">
        <v>16</v>
      </c>
      <c r="D31" s="69">
        <v>1575.0000000000002</v>
      </c>
      <c r="E31" s="149" t="s">
        <v>59</v>
      </c>
      <c r="F31" s="57" t="s">
        <v>105</v>
      </c>
      <c r="G31" s="57" t="s">
        <v>105</v>
      </c>
      <c r="H31" s="60"/>
      <c r="I31" s="49"/>
      <c r="J31" s="51"/>
      <c r="K31" s="52"/>
      <c r="L31" s="53"/>
      <c r="M31" s="54"/>
      <c r="N31" s="10"/>
      <c r="O31" s="10"/>
    </row>
    <row r="32" spans="2:15" ht="15.75" x14ac:dyDescent="0.25">
      <c r="B32" s="55">
        <v>1.18</v>
      </c>
      <c r="C32" s="11" t="s">
        <v>17</v>
      </c>
      <c r="D32" s="69">
        <v>43</v>
      </c>
      <c r="E32" s="149" t="s">
        <v>59</v>
      </c>
      <c r="F32" s="57" t="s">
        <v>105</v>
      </c>
      <c r="G32" s="57" t="s">
        <v>105</v>
      </c>
      <c r="H32" s="60"/>
      <c r="I32" s="49"/>
      <c r="J32" s="51"/>
      <c r="K32" s="52"/>
      <c r="L32" s="53"/>
      <c r="M32" s="54"/>
      <c r="N32" s="10"/>
      <c r="O32" s="10"/>
    </row>
    <row r="33" spans="2:15" ht="15.75" x14ac:dyDescent="0.25">
      <c r="B33" s="59">
        <v>1.19</v>
      </c>
      <c r="C33" s="11" t="s">
        <v>18</v>
      </c>
      <c r="D33" s="69">
        <v>267</v>
      </c>
      <c r="E33" s="149" t="s">
        <v>59</v>
      </c>
      <c r="F33" s="57" t="s">
        <v>105</v>
      </c>
      <c r="G33" s="57" t="s">
        <v>105</v>
      </c>
      <c r="H33" s="60"/>
      <c r="I33" s="49"/>
      <c r="J33" s="51"/>
      <c r="K33" s="52"/>
      <c r="L33" s="53"/>
      <c r="M33" s="54"/>
      <c r="N33" s="10"/>
      <c r="O33" s="10"/>
    </row>
    <row r="34" spans="2:15" ht="15.75" x14ac:dyDescent="0.25">
      <c r="B34" s="59">
        <v>1.2</v>
      </c>
      <c r="C34" s="11" t="s">
        <v>19</v>
      </c>
      <c r="D34" s="69">
        <v>3</v>
      </c>
      <c r="E34" s="149" t="s">
        <v>59</v>
      </c>
      <c r="F34" s="57" t="s">
        <v>105</v>
      </c>
      <c r="G34" s="57" t="s">
        <v>105</v>
      </c>
      <c r="H34" s="60"/>
      <c r="I34" s="49"/>
      <c r="J34" s="51"/>
      <c r="K34" s="52"/>
      <c r="L34" s="53"/>
      <c r="M34" s="54"/>
      <c r="N34" s="10"/>
      <c r="O34" s="10"/>
    </row>
    <row r="35" spans="2:15" ht="15.75" x14ac:dyDescent="0.25">
      <c r="B35" s="59">
        <v>1.21</v>
      </c>
      <c r="C35" s="11" t="s">
        <v>110</v>
      </c>
      <c r="D35" s="69">
        <v>23</v>
      </c>
      <c r="E35" s="149" t="s">
        <v>59</v>
      </c>
      <c r="F35" s="57" t="s">
        <v>105</v>
      </c>
      <c r="G35" s="57" t="s">
        <v>105</v>
      </c>
      <c r="H35" s="60"/>
      <c r="I35" s="49"/>
      <c r="J35" s="51"/>
      <c r="K35" s="52"/>
      <c r="L35" s="53"/>
      <c r="M35" s="54"/>
      <c r="N35" s="10"/>
      <c r="O35" s="10"/>
    </row>
    <row r="36" spans="2:15" ht="15.75" x14ac:dyDescent="0.25">
      <c r="B36" s="55">
        <v>1.22</v>
      </c>
      <c r="C36" s="11" t="s">
        <v>22</v>
      </c>
      <c r="D36" s="69">
        <v>47</v>
      </c>
      <c r="E36" s="149" t="s">
        <v>59</v>
      </c>
      <c r="F36" s="57" t="s">
        <v>105</v>
      </c>
      <c r="G36" s="57" t="s">
        <v>105</v>
      </c>
      <c r="H36" s="60"/>
      <c r="I36" s="49"/>
      <c r="J36" s="51"/>
      <c r="K36" s="52"/>
      <c r="L36" s="53"/>
      <c r="M36" s="54"/>
      <c r="N36" s="10"/>
      <c r="O36" s="10"/>
    </row>
    <row r="37" spans="2:15" ht="15.75" x14ac:dyDescent="0.25">
      <c r="B37" s="59">
        <v>1.23</v>
      </c>
      <c r="C37" s="11" t="s">
        <v>23</v>
      </c>
      <c r="D37" s="69">
        <v>300</v>
      </c>
      <c r="E37" s="149" t="s">
        <v>59</v>
      </c>
      <c r="F37" s="57" t="s">
        <v>105</v>
      </c>
      <c r="G37" s="57" t="s">
        <v>105</v>
      </c>
      <c r="H37" s="60"/>
      <c r="I37" s="49"/>
      <c r="J37" s="51"/>
      <c r="K37" s="52"/>
      <c r="L37" s="53"/>
      <c r="M37" s="54"/>
      <c r="N37" s="10"/>
      <c r="O37" s="10"/>
    </row>
    <row r="38" spans="2:15" ht="15.75" x14ac:dyDescent="0.25">
      <c r="B38" s="55">
        <v>1.24</v>
      </c>
      <c r="C38" s="11" t="s">
        <v>24</v>
      </c>
      <c r="D38" s="69">
        <v>30</v>
      </c>
      <c r="E38" s="149" t="s">
        <v>59</v>
      </c>
      <c r="F38" s="57" t="s">
        <v>105</v>
      </c>
      <c r="G38" s="57" t="s">
        <v>105</v>
      </c>
      <c r="H38" s="60"/>
      <c r="I38" s="49"/>
      <c r="J38" s="51"/>
      <c r="K38" s="52"/>
      <c r="L38" s="53"/>
      <c r="M38" s="54"/>
      <c r="N38" s="10"/>
      <c r="O38" s="10"/>
    </row>
    <row r="39" spans="2:15" ht="15.75" x14ac:dyDescent="0.25">
      <c r="B39" s="59">
        <v>1.25</v>
      </c>
      <c r="C39" s="11" t="s">
        <v>25</v>
      </c>
      <c r="D39" s="69">
        <v>6</v>
      </c>
      <c r="E39" s="149" t="s">
        <v>59</v>
      </c>
      <c r="F39" s="57" t="s">
        <v>105</v>
      </c>
      <c r="G39" s="57" t="s">
        <v>105</v>
      </c>
      <c r="H39" s="60"/>
      <c r="I39" s="49"/>
      <c r="J39" s="51"/>
      <c r="K39" s="52"/>
      <c r="L39" s="53"/>
      <c r="M39" s="54"/>
      <c r="N39" s="10"/>
      <c r="O39" s="10"/>
    </row>
    <row r="40" spans="2:15" ht="15.75" x14ac:dyDescent="0.25">
      <c r="B40" s="55">
        <v>1.26</v>
      </c>
      <c r="C40" s="11" t="s">
        <v>26</v>
      </c>
      <c r="D40" s="69">
        <v>43</v>
      </c>
      <c r="E40" s="149" t="s">
        <v>59</v>
      </c>
      <c r="F40" s="57" t="s">
        <v>105</v>
      </c>
      <c r="G40" s="57" t="s">
        <v>105</v>
      </c>
      <c r="H40" s="60"/>
      <c r="I40" s="49"/>
      <c r="J40" s="51"/>
      <c r="K40" s="52"/>
      <c r="L40" s="53"/>
      <c r="M40" s="54"/>
      <c r="N40" s="10"/>
      <c r="O40" s="10"/>
    </row>
    <row r="41" spans="2:15" ht="15.75" x14ac:dyDescent="0.25">
      <c r="B41" s="59">
        <v>1.27</v>
      </c>
      <c r="C41" s="11" t="s">
        <v>27</v>
      </c>
      <c r="D41" s="69">
        <v>3</v>
      </c>
      <c r="E41" s="149" t="s">
        <v>59</v>
      </c>
      <c r="F41" s="57" t="s">
        <v>105</v>
      </c>
      <c r="G41" s="57" t="s">
        <v>105</v>
      </c>
      <c r="H41" s="60"/>
      <c r="I41" s="49"/>
      <c r="J41" s="51"/>
      <c r="K41" s="52"/>
      <c r="L41" s="53"/>
      <c r="M41" s="54"/>
      <c r="N41" s="10"/>
      <c r="O41" s="10"/>
    </row>
    <row r="42" spans="2:15" ht="15.75" x14ac:dyDescent="0.25">
      <c r="B42" s="55">
        <v>1.28</v>
      </c>
      <c r="C42" s="11" t="s">
        <v>28</v>
      </c>
      <c r="D42" s="69">
        <v>847</v>
      </c>
      <c r="E42" s="149" t="s">
        <v>59</v>
      </c>
      <c r="F42" s="57" t="s">
        <v>105</v>
      </c>
      <c r="G42" s="57" t="s">
        <v>105</v>
      </c>
      <c r="H42" s="60"/>
      <c r="I42" s="49"/>
      <c r="J42" s="51"/>
      <c r="K42" s="52"/>
      <c r="L42" s="53"/>
      <c r="M42" s="54"/>
      <c r="N42" s="10"/>
      <c r="O42" s="10"/>
    </row>
    <row r="43" spans="2:15" ht="15.75" x14ac:dyDescent="0.25">
      <c r="B43" s="59">
        <v>1.29</v>
      </c>
      <c r="C43" s="11" t="s">
        <v>29</v>
      </c>
      <c r="D43" s="69">
        <v>1</v>
      </c>
      <c r="E43" s="149" t="s">
        <v>59</v>
      </c>
      <c r="F43" s="57" t="s">
        <v>105</v>
      </c>
      <c r="G43" s="57" t="s">
        <v>105</v>
      </c>
      <c r="H43" s="60"/>
      <c r="I43" s="49"/>
      <c r="J43" s="51"/>
      <c r="K43" s="52"/>
      <c r="L43" s="53"/>
      <c r="M43" s="54"/>
      <c r="N43" s="10"/>
      <c r="O43" s="10"/>
    </row>
    <row r="44" spans="2:15" ht="15.75" x14ac:dyDescent="0.25">
      <c r="B44" s="59">
        <v>1.3</v>
      </c>
      <c r="C44" s="11" t="s">
        <v>30</v>
      </c>
      <c r="D44" s="69">
        <v>408</v>
      </c>
      <c r="E44" s="149" t="s">
        <v>59</v>
      </c>
      <c r="F44" s="57" t="s">
        <v>105</v>
      </c>
      <c r="G44" s="57" t="s">
        <v>105</v>
      </c>
      <c r="H44" s="60"/>
      <c r="I44" s="49"/>
      <c r="J44" s="51"/>
      <c r="K44" s="52"/>
      <c r="L44" s="53"/>
      <c r="M44" s="54"/>
      <c r="N44" s="10"/>
      <c r="O44" s="10"/>
    </row>
    <row r="45" spans="2:15" ht="15.75" x14ac:dyDescent="0.25">
      <c r="B45" s="59">
        <v>1.31</v>
      </c>
      <c r="C45" s="11" t="s">
        <v>31</v>
      </c>
      <c r="D45" s="69">
        <v>3</v>
      </c>
      <c r="E45" s="149" t="s">
        <v>59</v>
      </c>
      <c r="F45" s="57" t="s">
        <v>105</v>
      </c>
      <c r="G45" s="57" t="s">
        <v>105</v>
      </c>
      <c r="H45" s="60"/>
      <c r="I45" s="49"/>
      <c r="J45" s="51"/>
      <c r="K45" s="52"/>
      <c r="L45" s="53"/>
      <c r="M45" s="54"/>
      <c r="N45" s="10"/>
      <c r="O45" s="10"/>
    </row>
    <row r="46" spans="2:15" ht="15.75" x14ac:dyDescent="0.25">
      <c r="B46" s="55">
        <v>1.32</v>
      </c>
      <c r="C46" s="11" t="s">
        <v>32</v>
      </c>
      <c r="D46" s="69">
        <v>3</v>
      </c>
      <c r="E46" s="149" t="s">
        <v>59</v>
      </c>
      <c r="F46" s="57" t="s">
        <v>105</v>
      </c>
      <c r="G46" s="57" t="s">
        <v>105</v>
      </c>
      <c r="H46" s="60"/>
      <c r="I46" s="49"/>
      <c r="J46" s="51"/>
      <c r="K46" s="52"/>
      <c r="L46" s="53"/>
      <c r="M46" s="54"/>
      <c r="N46" s="10"/>
      <c r="O46" s="10"/>
    </row>
    <row r="47" spans="2:15" ht="15.75" x14ac:dyDescent="0.25">
      <c r="B47" s="59">
        <v>1.33</v>
      </c>
      <c r="C47" s="11" t="s">
        <v>33</v>
      </c>
      <c r="D47" s="69">
        <v>3</v>
      </c>
      <c r="E47" s="149" t="s">
        <v>59</v>
      </c>
      <c r="F47" s="57" t="s">
        <v>105</v>
      </c>
      <c r="G47" s="57" t="s">
        <v>105</v>
      </c>
      <c r="H47" s="60"/>
      <c r="I47" s="49"/>
      <c r="J47" s="51"/>
      <c r="K47" s="52"/>
      <c r="L47" s="53"/>
      <c r="M47" s="54"/>
      <c r="N47" s="10"/>
      <c r="O47" s="10"/>
    </row>
    <row r="48" spans="2:15" ht="15.75" x14ac:dyDescent="0.25">
      <c r="B48" s="55">
        <v>1.34</v>
      </c>
      <c r="C48" s="11" t="s">
        <v>35</v>
      </c>
      <c r="D48" s="69">
        <v>3</v>
      </c>
      <c r="E48" s="149" t="s">
        <v>59</v>
      </c>
      <c r="F48" s="57" t="s">
        <v>105</v>
      </c>
      <c r="G48" s="57" t="s">
        <v>105</v>
      </c>
      <c r="H48" s="60"/>
      <c r="I48" s="49"/>
      <c r="J48" s="51"/>
      <c r="K48" s="52"/>
      <c r="L48" s="53"/>
      <c r="M48" s="54"/>
      <c r="N48" s="10"/>
      <c r="O48" s="10"/>
    </row>
    <row r="49" spans="2:15" ht="15.75" x14ac:dyDescent="0.25">
      <c r="B49" s="59">
        <v>1.35</v>
      </c>
      <c r="C49" s="11" t="s">
        <v>36</v>
      </c>
      <c r="D49" s="69">
        <v>3</v>
      </c>
      <c r="E49" s="149" t="s">
        <v>59</v>
      </c>
      <c r="F49" s="57" t="s">
        <v>105</v>
      </c>
      <c r="G49" s="57" t="s">
        <v>105</v>
      </c>
      <c r="H49" s="60"/>
      <c r="I49" s="49"/>
      <c r="J49" s="51"/>
      <c r="K49" s="52"/>
      <c r="L49" s="53"/>
      <c r="M49" s="54"/>
      <c r="N49" s="10"/>
      <c r="O49" s="10"/>
    </row>
    <row r="50" spans="2:15" ht="15.75" x14ac:dyDescent="0.25">
      <c r="B50" s="55">
        <v>1.36</v>
      </c>
      <c r="C50" s="11" t="s">
        <v>37</v>
      </c>
      <c r="D50" s="69">
        <v>6</v>
      </c>
      <c r="E50" s="149" t="s">
        <v>59</v>
      </c>
      <c r="F50" s="57" t="s">
        <v>105</v>
      </c>
      <c r="G50" s="57" t="s">
        <v>105</v>
      </c>
      <c r="H50" s="60"/>
      <c r="I50" s="49"/>
      <c r="J50" s="51"/>
      <c r="K50" s="52"/>
      <c r="L50" s="53"/>
      <c r="M50" s="54"/>
      <c r="N50" s="10"/>
      <c r="O50" s="10"/>
    </row>
    <row r="51" spans="2:15" ht="15.75" x14ac:dyDescent="0.25">
      <c r="B51" s="59">
        <v>1.37</v>
      </c>
      <c r="C51" s="11" t="s">
        <v>38</v>
      </c>
      <c r="D51" s="69">
        <v>190</v>
      </c>
      <c r="E51" s="149" t="s">
        <v>59</v>
      </c>
      <c r="F51" s="57" t="s">
        <v>105</v>
      </c>
      <c r="G51" s="57" t="s">
        <v>105</v>
      </c>
      <c r="H51" s="60"/>
      <c r="I51" s="49"/>
      <c r="J51" s="51"/>
      <c r="K51" s="52"/>
      <c r="L51" s="53"/>
      <c r="M51" s="54"/>
      <c r="N51" s="10"/>
      <c r="O51" s="10"/>
    </row>
    <row r="52" spans="2:15" ht="15.75" x14ac:dyDescent="0.25">
      <c r="B52" s="55">
        <v>1.38</v>
      </c>
      <c r="C52" s="11" t="s">
        <v>39</v>
      </c>
      <c r="D52" s="69">
        <v>20</v>
      </c>
      <c r="E52" s="149" t="s">
        <v>59</v>
      </c>
      <c r="F52" s="57" t="s">
        <v>105</v>
      </c>
      <c r="G52" s="57" t="s">
        <v>105</v>
      </c>
      <c r="H52" s="60"/>
      <c r="I52" s="49"/>
      <c r="J52" s="51"/>
      <c r="K52" s="52"/>
      <c r="L52" s="53"/>
      <c r="M52" s="54"/>
      <c r="N52" s="10"/>
      <c r="O52" s="10"/>
    </row>
    <row r="53" spans="2:15" ht="15.75" x14ac:dyDescent="0.25">
      <c r="B53" s="59">
        <v>1.39</v>
      </c>
      <c r="C53" s="11" t="s">
        <v>40</v>
      </c>
      <c r="D53" s="69">
        <v>2</v>
      </c>
      <c r="E53" s="149" t="s">
        <v>59</v>
      </c>
      <c r="F53" s="57" t="s">
        <v>105</v>
      </c>
      <c r="G53" s="57" t="s">
        <v>105</v>
      </c>
      <c r="H53" s="60"/>
      <c r="I53" s="49"/>
      <c r="J53" s="51"/>
      <c r="K53" s="52"/>
      <c r="L53" s="53"/>
      <c r="M53" s="54"/>
      <c r="N53" s="10"/>
      <c r="O53" s="10"/>
    </row>
    <row r="54" spans="2:15" ht="15.75" x14ac:dyDescent="0.25">
      <c r="B54" s="59">
        <v>1.4</v>
      </c>
      <c r="C54" s="11" t="s">
        <v>41</v>
      </c>
      <c r="D54" s="69">
        <v>368</v>
      </c>
      <c r="E54" s="149" t="s">
        <v>59</v>
      </c>
      <c r="F54" s="57" t="s">
        <v>105</v>
      </c>
      <c r="G54" s="57" t="s">
        <v>105</v>
      </c>
      <c r="H54" s="60"/>
      <c r="I54" s="49"/>
      <c r="J54" s="51"/>
      <c r="K54" s="52"/>
      <c r="L54" s="53"/>
      <c r="M54" s="54"/>
      <c r="N54" s="10"/>
      <c r="O54" s="10"/>
    </row>
    <row r="55" spans="2:15" ht="15.75" x14ac:dyDescent="0.25">
      <c r="B55" s="59">
        <v>1.41</v>
      </c>
      <c r="C55" s="11" t="s">
        <v>42</v>
      </c>
      <c r="D55" s="69">
        <v>40</v>
      </c>
      <c r="E55" s="149" t="s">
        <v>59</v>
      </c>
      <c r="F55" s="57" t="s">
        <v>105</v>
      </c>
      <c r="G55" s="57" t="s">
        <v>105</v>
      </c>
      <c r="H55" s="60"/>
      <c r="I55" s="49"/>
      <c r="J55" s="51"/>
      <c r="K55" s="52"/>
      <c r="L55" s="53"/>
      <c r="M55" s="54"/>
      <c r="N55" s="10"/>
      <c r="O55" s="10"/>
    </row>
    <row r="56" spans="2:15" ht="15.75" x14ac:dyDescent="0.25">
      <c r="B56" s="55">
        <v>1.42</v>
      </c>
      <c r="C56" s="11" t="s">
        <v>43</v>
      </c>
      <c r="D56" s="69">
        <v>3</v>
      </c>
      <c r="E56" s="149" t="s">
        <v>59</v>
      </c>
      <c r="F56" s="57" t="s">
        <v>105</v>
      </c>
      <c r="G56" s="57" t="s">
        <v>105</v>
      </c>
      <c r="H56" s="60"/>
      <c r="I56" s="49"/>
      <c r="J56" s="51"/>
      <c r="K56" s="52"/>
      <c r="L56" s="53"/>
      <c r="M56" s="54"/>
      <c r="N56" s="10"/>
      <c r="O56" s="10"/>
    </row>
    <row r="57" spans="2:15" ht="15.75" x14ac:dyDescent="0.25">
      <c r="B57" s="59">
        <v>1.43</v>
      </c>
      <c r="C57" s="11" t="s">
        <v>44</v>
      </c>
      <c r="D57" s="69">
        <v>12</v>
      </c>
      <c r="E57" s="149" t="s">
        <v>59</v>
      </c>
      <c r="F57" s="57" t="s">
        <v>105</v>
      </c>
      <c r="G57" s="57" t="s">
        <v>105</v>
      </c>
      <c r="H57" s="60"/>
      <c r="I57" s="49"/>
      <c r="J57" s="51"/>
      <c r="K57" s="52"/>
      <c r="L57" s="53"/>
      <c r="M57" s="54"/>
      <c r="N57" s="10"/>
      <c r="O57" s="10"/>
    </row>
    <row r="58" spans="2:15" ht="15.75" x14ac:dyDescent="0.25">
      <c r="B58" s="55">
        <v>1.44</v>
      </c>
      <c r="C58" s="11" t="s">
        <v>46</v>
      </c>
      <c r="D58" s="69">
        <v>2</v>
      </c>
      <c r="E58" s="149" t="s">
        <v>59</v>
      </c>
      <c r="F58" s="57" t="s">
        <v>105</v>
      </c>
      <c r="G58" s="57" t="s">
        <v>105</v>
      </c>
      <c r="H58" s="60"/>
      <c r="I58" s="49"/>
      <c r="J58" s="51"/>
      <c r="K58" s="52"/>
      <c r="L58" s="53"/>
      <c r="M58" s="54"/>
      <c r="N58" s="10"/>
      <c r="O58" s="10"/>
    </row>
    <row r="59" spans="2:15" ht="15.75" x14ac:dyDescent="0.25">
      <c r="B59" s="59">
        <v>1.45</v>
      </c>
      <c r="C59" s="11" t="s">
        <v>48</v>
      </c>
      <c r="D59" s="69">
        <v>3</v>
      </c>
      <c r="E59" s="149" t="s">
        <v>59</v>
      </c>
      <c r="F59" s="57" t="s">
        <v>105</v>
      </c>
      <c r="G59" s="57" t="s">
        <v>105</v>
      </c>
      <c r="H59" s="60"/>
      <c r="I59" s="49"/>
      <c r="J59" s="51"/>
      <c r="K59" s="52"/>
      <c r="L59" s="53"/>
      <c r="M59" s="54"/>
      <c r="N59" s="10"/>
      <c r="O59" s="10"/>
    </row>
    <row r="60" spans="2:15" ht="15.75" x14ac:dyDescent="0.25">
      <c r="B60" s="55">
        <v>1.46</v>
      </c>
      <c r="C60" s="11" t="s">
        <v>53</v>
      </c>
      <c r="D60" s="69">
        <v>408</v>
      </c>
      <c r="E60" s="149" t="s">
        <v>59</v>
      </c>
      <c r="F60" s="57" t="s">
        <v>105</v>
      </c>
      <c r="G60" s="57" t="s">
        <v>105</v>
      </c>
      <c r="H60" s="60"/>
      <c r="I60" s="49"/>
      <c r="J60" s="51"/>
      <c r="K60" s="52"/>
      <c r="L60" s="53"/>
      <c r="M60" s="54"/>
      <c r="N60" s="10"/>
      <c r="O60" s="10"/>
    </row>
    <row r="61" spans="2:15" ht="15.75" x14ac:dyDescent="0.25">
      <c r="B61" s="59">
        <v>1.47</v>
      </c>
      <c r="C61" s="11" t="s">
        <v>50</v>
      </c>
      <c r="D61" s="69">
        <v>9</v>
      </c>
      <c r="E61" s="149" t="s">
        <v>59</v>
      </c>
      <c r="F61" s="57" t="s">
        <v>105</v>
      </c>
      <c r="G61" s="57" t="s">
        <v>105</v>
      </c>
      <c r="H61" s="60"/>
      <c r="I61" s="49"/>
      <c r="J61" s="51"/>
      <c r="K61" s="52"/>
      <c r="L61" s="53"/>
      <c r="M61" s="54"/>
      <c r="N61" s="10"/>
      <c r="O61" s="10"/>
    </row>
    <row r="62" spans="2:15" ht="15.75" x14ac:dyDescent="0.25">
      <c r="B62" s="55">
        <v>1.48</v>
      </c>
      <c r="C62" s="11" t="s">
        <v>51</v>
      </c>
      <c r="D62" s="69">
        <v>4</v>
      </c>
      <c r="E62" s="149" t="s">
        <v>59</v>
      </c>
      <c r="F62" s="57" t="s">
        <v>105</v>
      </c>
      <c r="G62" s="57" t="s">
        <v>105</v>
      </c>
      <c r="H62" s="60"/>
      <c r="I62" s="49"/>
      <c r="J62" s="51"/>
      <c r="K62" s="52"/>
      <c r="L62" s="53"/>
      <c r="M62" s="54"/>
      <c r="N62" s="10"/>
      <c r="O62" s="10"/>
    </row>
    <row r="63" spans="2:15" ht="15.75" x14ac:dyDescent="0.25">
      <c r="B63" s="59">
        <v>1.49</v>
      </c>
      <c r="C63" s="11" t="s">
        <v>55</v>
      </c>
      <c r="D63" s="69">
        <v>300</v>
      </c>
      <c r="E63" s="149" t="s">
        <v>59</v>
      </c>
      <c r="F63" s="57" t="s">
        <v>105</v>
      </c>
      <c r="G63" s="57" t="s">
        <v>105</v>
      </c>
      <c r="H63" s="60"/>
      <c r="I63" s="49"/>
      <c r="J63" s="51"/>
      <c r="K63" s="52"/>
      <c r="L63" s="53"/>
      <c r="M63" s="54"/>
      <c r="N63" s="10"/>
      <c r="O63" s="10"/>
    </row>
    <row r="64" spans="2:15" ht="15.75" x14ac:dyDescent="0.25">
      <c r="B64" s="10"/>
      <c r="C64" s="13"/>
      <c r="D64" s="56"/>
      <c r="E64" s="149"/>
      <c r="F64" s="57" t="s">
        <v>105</v>
      </c>
      <c r="G64" s="57" t="s">
        <v>105</v>
      </c>
      <c r="H64" s="60"/>
      <c r="I64" s="49"/>
      <c r="J64" s="51"/>
      <c r="K64" s="52"/>
      <c r="L64" s="53"/>
      <c r="M64" s="54"/>
      <c r="N64" s="10"/>
      <c r="O64" s="10"/>
    </row>
    <row r="65" spans="2:15" ht="15.75" x14ac:dyDescent="0.25">
      <c r="B65" s="10"/>
      <c r="C65" s="82" t="s">
        <v>80</v>
      </c>
      <c r="D65" s="56"/>
      <c r="E65" s="149"/>
      <c r="F65" s="57"/>
      <c r="G65" s="57"/>
      <c r="H65" s="60"/>
      <c r="I65" s="49"/>
      <c r="J65" s="51"/>
      <c r="K65" s="52"/>
      <c r="L65" s="53"/>
      <c r="M65" s="54"/>
      <c r="N65" s="10"/>
      <c r="O65" s="10"/>
    </row>
    <row r="66" spans="2:15" ht="15.75" x14ac:dyDescent="0.25">
      <c r="B66" s="59">
        <v>1.5</v>
      </c>
      <c r="C66" s="3" t="s">
        <v>62</v>
      </c>
      <c r="D66" s="5"/>
      <c r="E66" s="149"/>
      <c r="F66" s="57"/>
      <c r="G66" s="57"/>
      <c r="H66" s="60"/>
      <c r="I66" s="49"/>
      <c r="J66" s="51"/>
      <c r="K66" s="52"/>
      <c r="L66" s="53"/>
      <c r="M66" s="54"/>
      <c r="N66" s="10"/>
      <c r="O66" s="10"/>
    </row>
    <row r="67" spans="2:15" ht="15.75" x14ac:dyDescent="0.25">
      <c r="B67" s="59">
        <v>1.51</v>
      </c>
      <c r="C67" s="3" t="s">
        <v>64</v>
      </c>
      <c r="D67" s="5">
        <v>1</v>
      </c>
      <c r="E67" s="149" t="s">
        <v>59</v>
      </c>
      <c r="F67" s="57"/>
      <c r="G67" s="57"/>
      <c r="H67" s="60"/>
      <c r="I67" s="49"/>
      <c r="J67" s="51"/>
      <c r="K67" s="52"/>
      <c r="L67" s="53"/>
      <c r="M67" s="54"/>
      <c r="N67" s="10"/>
      <c r="O67" s="10"/>
    </row>
    <row r="68" spans="2:15" ht="15.75" x14ac:dyDescent="0.25">
      <c r="B68" s="55">
        <v>1.52</v>
      </c>
      <c r="C68" s="3" t="s">
        <v>63</v>
      </c>
      <c r="D68" s="5">
        <v>3</v>
      </c>
      <c r="E68" s="149" t="s">
        <v>59</v>
      </c>
      <c r="F68" s="57" t="s">
        <v>105</v>
      </c>
      <c r="G68" s="57" t="s">
        <v>105</v>
      </c>
      <c r="H68" s="60"/>
      <c r="I68" s="49"/>
      <c r="J68" s="51"/>
      <c r="K68" s="52"/>
      <c r="L68" s="53"/>
      <c r="M68" s="54"/>
      <c r="N68" s="10"/>
      <c r="O68" s="10"/>
    </row>
    <row r="69" spans="2:15" ht="15.75" x14ac:dyDescent="0.25">
      <c r="B69" s="59">
        <v>1.53</v>
      </c>
      <c r="C69" s="3" t="s">
        <v>77</v>
      </c>
      <c r="D69" s="5">
        <v>100</v>
      </c>
      <c r="E69" s="149" t="s">
        <v>66</v>
      </c>
      <c r="F69" s="57" t="s">
        <v>105</v>
      </c>
      <c r="G69" s="57" t="s">
        <v>105</v>
      </c>
      <c r="H69" s="60"/>
      <c r="I69" s="49"/>
      <c r="J69" s="51"/>
      <c r="K69" s="52"/>
      <c r="L69" s="53"/>
      <c r="M69" s="54"/>
      <c r="N69" s="10"/>
      <c r="O69" s="10"/>
    </row>
    <row r="70" spans="2:15" ht="15.75" x14ac:dyDescent="0.25">
      <c r="B70" s="55">
        <v>1.54</v>
      </c>
      <c r="C70" s="3" t="s">
        <v>78</v>
      </c>
      <c r="D70" s="5">
        <v>35</v>
      </c>
      <c r="E70" s="149" t="s">
        <v>59</v>
      </c>
      <c r="F70" s="57" t="s">
        <v>105</v>
      </c>
      <c r="G70" s="57" t="s">
        <v>105</v>
      </c>
      <c r="H70" s="10"/>
      <c r="I70" s="10"/>
      <c r="J70" s="10"/>
      <c r="K70" s="10"/>
      <c r="L70" s="10"/>
      <c r="M70" s="10"/>
      <c r="N70" s="10"/>
      <c r="O70" s="10"/>
    </row>
    <row r="71" spans="2:15" ht="15.75" x14ac:dyDescent="0.25">
      <c r="B71" s="59">
        <v>1.55</v>
      </c>
      <c r="C71" s="3" t="s">
        <v>56</v>
      </c>
      <c r="D71" s="5">
        <v>35</v>
      </c>
      <c r="E71" s="149" t="s">
        <v>59</v>
      </c>
      <c r="F71" s="57" t="s">
        <v>105</v>
      </c>
      <c r="G71" s="57" t="s">
        <v>105</v>
      </c>
      <c r="H71" s="10"/>
      <c r="I71" s="10"/>
      <c r="J71" s="10"/>
      <c r="K71" s="10"/>
      <c r="L71" s="10"/>
      <c r="M71" s="10"/>
      <c r="N71" s="10"/>
      <c r="O71" s="10"/>
    </row>
    <row r="72" spans="2:15" ht="15.75" x14ac:dyDescent="0.25">
      <c r="B72" s="59"/>
      <c r="C72" s="3" t="s">
        <v>56</v>
      </c>
      <c r="D72" s="5">
        <v>1</v>
      </c>
      <c r="E72" s="149" t="s">
        <v>59</v>
      </c>
      <c r="F72" s="57" t="s">
        <v>105</v>
      </c>
      <c r="G72" s="57" t="s">
        <v>105</v>
      </c>
      <c r="H72" s="10"/>
      <c r="I72" s="10"/>
      <c r="J72" s="10"/>
      <c r="K72" s="10"/>
      <c r="L72" s="10"/>
      <c r="M72" s="10"/>
      <c r="N72" s="10"/>
      <c r="O72" s="10"/>
    </row>
    <row r="73" spans="2:15" ht="15.75" x14ac:dyDescent="0.25">
      <c r="B73" s="55">
        <v>1.56</v>
      </c>
      <c r="C73" s="3" t="s">
        <v>79</v>
      </c>
      <c r="D73" s="5">
        <v>100</v>
      </c>
      <c r="E73" s="149" t="s">
        <v>60</v>
      </c>
      <c r="F73" s="57" t="s">
        <v>105</v>
      </c>
      <c r="G73" s="57" t="s">
        <v>105</v>
      </c>
      <c r="H73" s="10"/>
      <c r="I73" s="10"/>
      <c r="J73" s="10"/>
      <c r="K73" s="10"/>
      <c r="L73" s="10"/>
      <c r="M73" s="10"/>
      <c r="N73" s="10"/>
      <c r="O73" s="10"/>
    </row>
    <row r="74" spans="2:15" ht="15.75" x14ac:dyDescent="0.25">
      <c r="B74" s="10"/>
      <c r="C74" s="2"/>
      <c r="D74" s="5"/>
      <c r="E74" s="149"/>
      <c r="F74" s="57" t="s">
        <v>105</v>
      </c>
      <c r="G74" s="57" t="s">
        <v>105</v>
      </c>
      <c r="H74" s="10"/>
      <c r="I74" s="10"/>
      <c r="J74" s="10"/>
      <c r="K74" s="10"/>
      <c r="L74" s="10"/>
      <c r="M74" s="10"/>
      <c r="N74" s="10"/>
      <c r="O74" s="10"/>
    </row>
    <row r="75" spans="2:15" ht="15.75" x14ac:dyDescent="0.25">
      <c r="B75" s="10"/>
      <c r="C75" s="83" t="s">
        <v>73</v>
      </c>
      <c r="D75" s="10"/>
      <c r="E75" s="10"/>
      <c r="F75" s="17"/>
      <c r="G75" s="57"/>
      <c r="H75" s="10"/>
      <c r="I75" s="10"/>
      <c r="J75" s="10"/>
      <c r="K75" s="10"/>
      <c r="L75" s="10"/>
      <c r="M75" s="10"/>
      <c r="N75" s="10"/>
      <c r="O75" s="10"/>
    </row>
    <row r="76" spans="2:15" ht="15.75" x14ac:dyDescent="0.25">
      <c r="B76" s="59">
        <v>1.57</v>
      </c>
      <c r="C76" s="3" t="s">
        <v>62</v>
      </c>
      <c r="D76" s="5">
        <v>1</v>
      </c>
      <c r="E76" s="149" t="s">
        <v>59</v>
      </c>
      <c r="F76" s="57" t="s">
        <v>105</v>
      </c>
      <c r="G76" s="57" t="s">
        <v>105</v>
      </c>
      <c r="H76" s="10"/>
      <c r="I76" s="10"/>
      <c r="J76" s="10"/>
      <c r="K76" s="10"/>
      <c r="L76" s="10"/>
      <c r="M76" s="10"/>
      <c r="N76" s="10"/>
      <c r="O76" s="10"/>
    </row>
    <row r="77" spans="2:15" ht="15.75" x14ac:dyDescent="0.25">
      <c r="B77" s="55">
        <v>1.58</v>
      </c>
      <c r="C77" s="3" t="s">
        <v>64</v>
      </c>
      <c r="D77" s="5">
        <v>3</v>
      </c>
      <c r="E77" s="149" t="s">
        <v>59</v>
      </c>
      <c r="F77" s="57" t="s">
        <v>105</v>
      </c>
      <c r="G77" s="57" t="s">
        <v>105</v>
      </c>
      <c r="H77" s="10"/>
      <c r="I77" s="10"/>
      <c r="J77" s="10"/>
      <c r="K77" s="10"/>
      <c r="L77" s="10"/>
      <c r="M77" s="10"/>
      <c r="N77" s="10"/>
      <c r="O77" s="10"/>
    </row>
    <row r="78" spans="2:15" ht="15.75" x14ac:dyDescent="0.25">
      <c r="B78" s="59">
        <v>1.59</v>
      </c>
      <c r="C78" s="3" t="s">
        <v>63</v>
      </c>
      <c r="D78" s="5">
        <v>100</v>
      </c>
      <c r="E78" s="149" t="s">
        <v>66</v>
      </c>
      <c r="F78" s="57" t="s">
        <v>105</v>
      </c>
      <c r="G78" s="57" t="s">
        <v>105</v>
      </c>
      <c r="H78" s="10"/>
      <c r="I78" s="10"/>
      <c r="J78" s="10"/>
      <c r="K78" s="10"/>
      <c r="L78" s="10"/>
      <c r="M78" s="10"/>
      <c r="N78" s="10"/>
      <c r="O78" s="10"/>
    </row>
    <row r="79" spans="2:15" ht="15.75" x14ac:dyDescent="0.25">
      <c r="B79" s="59">
        <v>1.6</v>
      </c>
      <c r="C79" s="3" t="s">
        <v>77</v>
      </c>
      <c r="D79" s="5">
        <v>35</v>
      </c>
      <c r="E79" s="149" t="s">
        <v>59</v>
      </c>
      <c r="F79" s="57" t="s">
        <v>105</v>
      </c>
      <c r="G79" s="57" t="s">
        <v>105</v>
      </c>
      <c r="H79" s="10"/>
      <c r="I79" s="10"/>
      <c r="J79" s="10"/>
      <c r="K79" s="10"/>
      <c r="L79" s="10"/>
      <c r="M79" s="10"/>
      <c r="N79" s="10"/>
      <c r="O79" s="10"/>
    </row>
    <row r="80" spans="2:15" ht="15.75" x14ac:dyDescent="0.25">
      <c r="B80" s="59">
        <v>1.61</v>
      </c>
      <c r="C80" s="3" t="s">
        <v>78</v>
      </c>
      <c r="D80" s="5">
        <v>35</v>
      </c>
      <c r="E80" s="149" t="s">
        <v>59</v>
      </c>
      <c r="F80" s="57" t="s">
        <v>105</v>
      </c>
      <c r="G80" s="57" t="s">
        <v>105</v>
      </c>
      <c r="H80" s="10"/>
      <c r="I80" s="10"/>
      <c r="J80" s="10"/>
      <c r="K80" s="10"/>
      <c r="L80" s="10"/>
      <c r="M80" s="10"/>
      <c r="N80" s="10"/>
      <c r="O80" s="10"/>
    </row>
    <row r="81" spans="2:15" ht="15.75" x14ac:dyDescent="0.25">
      <c r="B81" s="55">
        <v>1.62</v>
      </c>
      <c r="C81" s="3" t="s">
        <v>56</v>
      </c>
      <c r="D81" s="5">
        <v>2</v>
      </c>
      <c r="E81" s="149" t="s">
        <v>59</v>
      </c>
      <c r="F81" s="57" t="s">
        <v>105</v>
      </c>
      <c r="G81" s="57" t="s">
        <v>105</v>
      </c>
      <c r="H81" s="10"/>
      <c r="I81" s="10"/>
      <c r="J81" s="10"/>
      <c r="K81" s="10"/>
      <c r="L81" s="10"/>
      <c r="M81" s="10"/>
      <c r="N81" s="10"/>
      <c r="O81" s="10"/>
    </row>
    <row r="82" spans="2:15" ht="15.75" x14ac:dyDescent="0.25">
      <c r="B82" s="59">
        <v>1.63</v>
      </c>
      <c r="C82" s="3" t="s">
        <v>79</v>
      </c>
      <c r="D82" s="5">
        <v>100</v>
      </c>
      <c r="E82" s="149" t="s">
        <v>60</v>
      </c>
      <c r="F82" s="57" t="s">
        <v>105</v>
      </c>
      <c r="G82" s="57" t="s">
        <v>105</v>
      </c>
      <c r="H82" s="10"/>
      <c r="I82" s="10"/>
      <c r="J82" s="10"/>
      <c r="K82" s="10"/>
      <c r="L82" s="10"/>
      <c r="M82" s="10"/>
      <c r="N82" s="10"/>
      <c r="O82" s="10"/>
    </row>
    <row r="83" spans="2:15" ht="15.75" x14ac:dyDescent="0.25">
      <c r="B83" s="10"/>
      <c r="C83" s="85"/>
      <c r="D83" s="5"/>
      <c r="E83" s="149"/>
      <c r="F83" s="57"/>
      <c r="G83" s="57"/>
      <c r="H83" s="13"/>
      <c r="I83" s="9"/>
      <c r="J83" s="14"/>
      <c r="K83" s="10"/>
      <c r="L83" s="13"/>
      <c r="M83" s="13"/>
      <c r="N83" s="10"/>
      <c r="O83" s="10"/>
    </row>
    <row r="84" spans="2:15" ht="15.75" x14ac:dyDescent="0.25">
      <c r="B84" s="10"/>
      <c r="C84" s="83" t="s">
        <v>74</v>
      </c>
      <c r="D84" s="5"/>
      <c r="E84" s="149"/>
      <c r="F84" s="57"/>
      <c r="G84" s="57"/>
      <c r="H84" s="13"/>
      <c r="I84" s="9"/>
      <c r="J84" s="14"/>
      <c r="K84" s="10"/>
      <c r="L84" s="13"/>
      <c r="M84" s="13"/>
      <c r="N84" s="10"/>
      <c r="O84" s="10"/>
    </row>
    <row r="85" spans="2:15" ht="15.75" x14ac:dyDescent="0.25">
      <c r="B85" s="55">
        <v>1.64</v>
      </c>
      <c r="C85" s="3" t="s">
        <v>68</v>
      </c>
      <c r="D85" s="5">
        <v>1</v>
      </c>
      <c r="E85" s="149" t="s">
        <v>59</v>
      </c>
      <c r="F85" s="57" t="s">
        <v>105</v>
      </c>
      <c r="G85" s="57" t="s">
        <v>105</v>
      </c>
      <c r="H85" s="13"/>
      <c r="I85" s="9"/>
      <c r="J85" s="14"/>
      <c r="K85" s="10"/>
      <c r="L85" s="13"/>
      <c r="M85" s="13"/>
      <c r="N85" s="10"/>
      <c r="O85" s="10"/>
    </row>
    <row r="86" spans="2:15" ht="15.75" x14ac:dyDescent="0.25">
      <c r="B86" s="59">
        <v>1.65</v>
      </c>
      <c r="C86" s="3" t="s">
        <v>64</v>
      </c>
      <c r="D86" s="5">
        <v>3</v>
      </c>
      <c r="E86" s="149" t="s">
        <v>59</v>
      </c>
      <c r="F86" s="57" t="s">
        <v>105</v>
      </c>
      <c r="G86" s="57" t="s">
        <v>105</v>
      </c>
      <c r="H86" s="13"/>
      <c r="I86" s="9"/>
      <c r="J86" s="14"/>
      <c r="K86" s="10"/>
      <c r="L86" s="13"/>
      <c r="M86" s="13"/>
      <c r="N86" s="10"/>
      <c r="O86" s="10"/>
    </row>
    <row r="87" spans="2:15" ht="15.75" x14ac:dyDescent="0.25">
      <c r="B87" s="55">
        <v>1.66</v>
      </c>
      <c r="C87" s="3" t="s">
        <v>77</v>
      </c>
      <c r="D87" s="5">
        <v>35</v>
      </c>
      <c r="E87" s="149" t="s">
        <v>59</v>
      </c>
      <c r="F87" s="57" t="s">
        <v>105</v>
      </c>
      <c r="G87" s="57" t="s">
        <v>105</v>
      </c>
      <c r="H87" s="13"/>
      <c r="I87" s="9"/>
      <c r="J87" s="14"/>
      <c r="K87" s="10"/>
      <c r="L87" s="13"/>
      <c r="M87" s="13"/>
      <c r="N87" s="10"/>
      <c r="O87" s="10"/>
    </row>
    <row r="88" spans="2:15" ht="15.75" x14ac:dyDescent="0.25">
      <c r="B88" s="59">
        <v>1.67</v>
      </c>
      <c r="C88" s="3" t="s">
        <v>78</v>
      </c>
      <c r="D88" s="5">
        <v>35</v>
      </c>
      <c r="E88" s="149" t="s">
        <v>59</v>
      </c>
      <c r="F88" s="57" t="s">
        <v>105</v>
      </c>
      <c r="G88" s="57" t="s">
        <v>105</v>
      </c>
      <c r="H88" s="13"/>
      <c r="I88" s="9"/>
      <c r="J88" s="14"/>
      <c r="K88" s="10"/>
      <c r="L88" s="13"/>
      <c r="M88" s="13"/>
      <c r="N88" s="10"/>
      <c r="O88" s="10"/>
    </row>
    <row r="89" spans="2:15" ht="15.75" x14ac:dyDescent="0.25">
      <c r="B89" s="55">
        <v>1.68</v>
      </c>
      <c r="C89" s="3" t="s">
        <v>63</v>
      </c>
      <c r="D89" s="5">
        <v>100</v>
      </c>
      <c r="E89" s="149" t="s">
        <v>66</v>
      </c>
      <c r="F89" s="57" t="s">
        <v>105</v>
      </c>
      <c r="G89" s="57" t="s">
        <v>105</v>
      </c>
      <c r="H89" s="13"/>
      <c r="I89" s="9"/>
      <c r="J89" s="14"/>
      <c r="K89" s="10"/>
      <c r="L89" s="13"/>
      <c r="M89" s="13"/>
      <c r="N89" s="10"/>
      <c r="O89" s="10"/>
    </row>
    <row r="90" spans="2:15" ht="15.75" x14ac:dyDescent="0.25">
      <c r="B90" s="59">
        <v>1.69</v>
      </c>
      <c r="C90" s="3" t="s">
        <v>67</v>
      </c>
      <c r="D90" s="5">
        <v>2</v>
      </c>
      <c r="E90" s="149" t="s">
        <v>59</v>
      </c>
      <c r="F90" s="57" t="s">
        <v>105</v>
      </c>
      <c r="G90" s="57" t="s">
        <v>105</v>
      </c>
      <c r="H90" s="13"/>
      <c r="I90" s="9"/>
      <c r="J90" s="14"/>
      <c r="K90" s="10"/>
      <c r="L90" s="13"/>
      <c r="M90" s="13"/>
      <c r="N90" s="10"/>
      <c r="O90" s="10"/>
    </row>
    <row r="91" spans="2:15" ht="15.75" x14ac:dyDescent="0.25">
      <c r="B91" s="59">
        <v>1.7</v>
      </c>
      <c r="C91" s="3" t="s">
        <v>65</v>
      </c>
      <c r="D91" s="5">
        <v>100</v>
      </c>
      <c r="E91" s="149" t="s">
        <v>66</v>
      </c>
      <c r="F91" s="57" t="s">
        <v>105</v>
      </c>
      <c r="G91" s="57" t="s">
        <v>105</v>
      </c>
      <c r="H91" s="13"/>
      <c r="I91" s="9"/>
      <c r="J91" s="14"/>
      <c r="K91" s="10"/>
      <c r="L91" s="13"/>
      <c r="M91" s="13"/>
      <c r="N91" s="10"/>
      <c r="O91" s="10"/>
    </row>
    <row r="92" spans="2:15" ht="15.75" x14ac:dyDescent="0.25">
      <c r="B92" s="10"/>
      <c r="C92" s="84"/>
      <c r="D92" s="5"/>
      <c r="E92" s="149"/>
      <c r="F92" s="57"/>
      <c r="G92" s="57"/>
      <c r="H92" s="13"/>
      <c r="I92" s="9"/>
      <c r="J92" s="14"/>
      <c r="K92" s="10"/>
      <c r="L92" s="13"/>
      <c r="M92" s="13"/>
      <c r="N92" s="10"/>
      <c r="O92" s="10"/>
    </row>
    <row r="93" spans="2:15" ht="15.75" x14ac:dyDescent="0.25">
      <c r="B93" s="10"/>
      <c r="C93" s="83" t="s">
        <v>75</v>
      </c>
      <c r="D93" s="5"/>
      <c r="E93" s="149"/>
      <c r="F93" s="57"/>
      <c r="G93" s="57"/>
      <c r="H93" s="13"/>
      <c r="I93" s="9"/>
      <c r="J93" s="14"/>
      <c r="K93" s="10"/>
      <c r="L93" s="13"/>
      <c r="M93" s="13"/>
      <c r="N93" s="10"/>
      <c r="O93" s="10"/>
    </row>
    <row r="94" spans="2:15" ht="15.75" x14ac:dyDescent="0.25">
      <c r="B94" s="59">
        <v>1.71</v>
      </c>
      <c r="C94" s="3" t="s">
        <v>62</v>
      </c>
      <c r="D94" s="5">
        <v>1</v>
      </c>
      <c r="E94" s="149" t="s">
        <v>59</v>
      </c>
      <c r="F94" s="57" t="s">
        <v>105</v>
      </c>
      <c r="G94" s="57" t="s">
        <v>105</v>
      </c>
      <c r="H94" s="13"/>
      <c r="I94" s="9"/>
      <c r="J94" s="14"/>
      <c r="K94" s="10"/>
      <c r="L94" s="13"/>
      <c r="M94" s="13"/>
      <c r="N94" s="10"/>
      <c r="O94" s="10"/>
    </row>
    <row r="95" spans="2:15" ht="15.75" x14ac:dyDescent="0.25">
      <c r="B95" s="55">
        <v>1.72</v>
      </c>
      <c r="C95" s="3" t="s">
        <v>64</v>
      </c>
      <c r="D95" s="5">
        <v>3</v>
      </c>
      <c r="E95" s="149" t="s">
        <v>59</v>
      </c>
      <c r="F95" s="57" t="s">
        <v>105</v>
      </c>
      <c r="G95" s="57" t="s">
        <v>105</v>
      </c>
      <c r="H95" s="13"/>
      <c r="I95" s="9"/>
      <c r="J95" s="14"/>
      <c r="K95" s="10"/>
      <c r="L95" s="13"/>
      <c r="M95" s="13"/>
      <c r="N95" s="10"/>
      <c r="O95" s="10"/>
    </row>
    <row r="96" spans="2:15" ht="15.75" x14ac:dyDescent="0.25">
      <c r="B96" s="59">
        <v>1.73</v>
      </c>
      <c r="C96" s="3" t="s">
        <v>63</v>
      </c>
      <c r="D96" s="5">
        <v>100</v>
      </c>
      <c r="E96" s="149" t="s">
        <v>66</v>
      </c>
      <c r="F96" s="57" t="s">
        <v>105</v>
      </c>
      <c r="G96" s="57" t="s">
        <v>105</v>
      </c>
      <c r="H96" s="13"/>
      <c r="I96" s="9"/>
      <c r="J96" s="14"/>
      <c r="K96" s="10"/>
      <c r="L96" s="13"/>
      <c r="M96" s="13"/>
      <c r="N96" s="10"/>
      <c r="O96" s="10"/>
    </row>
    <row r="97" spans="2:15" ht="15.75" x14ac:dyDescent="0.25">
      <c r="B97" s="55">
        <v>1.74</v>
      </c>
      <c r="C97" s="3" t="s">
        <v>77</v>
      </c>
      <c r="D97" s="5">
        <v>35</v>
      </c>
      <c r="E97" s="149" t="s">
        <v>59</v>
      </c>
      <c r="F97" s="57" t="s">
        <v>105</v>
      </c>
      <c r="G97" s="57" t="s">
        <v>105</v>
      </c>
      <c r="H97" s="13"/>
      <c r="I97" s="9"/>
      <c r="J97" s="14"/>
      <c r="K97" s="10"/>
      <c r="L97" s="13"/>
      <c r="M97" s="13"/>
      <c r="N97" s="10"/>
      <c r="O97" s="10"/>
    </row>
    <row r="98" spans="2:15" ht="15.75" x14ac:dyDescent="0.25">
      <c r="B98" s="59">
        <v>1.75</v>
      </c>
      <c r="C98" s="3" t="s">
        <v>78</v>
      </c>
      <c r="D98" s="5">
        <v>35</v>
      </c>
      <c r="E98" s="149" t="s">
        <v>59</v>
      </c>
      <c r="F98" s="57" t="s">
        <v>105</v>
      </c>
      <c r="G98" s="57" t="s">
        <v>105</v>
      </c>
      <c r="H98" s="13"/>
      <c r="I98" s="9"/>
      <c r="J98" s="14"/>
      <c r="K98" s="10"/>
      <c r="L98" s="13"/>
      <c r="M98" s="13"/>
      <c r="N98" s="10"/>
      <c r="O98" s="10"/>
    </row>
    <row r="99" spans="2:15" ht="15.75" x14ac:dyDescent="0.25">
      <c r="B99" s="55">
        <v>1.76</v>
      </c>
      <c r="C99" s="3" t="s">
        <v>56</v>
      </c>
      <c r="D99" s="5">
        <v>1</v>
      </c>
      <c r="E99" s="149" t="s">
        <v>59</v>
      </c>
      <c r="F99" s="57" t="s">
        <v>105</v>
      </c>
      <c r="G99" s="57" t="s">
        <v>105</v>
      </c>
      <c r="H99" s="13"/>
      <c r="I99" s="9"/>
      <c r="J99" s="14"/>
      <c r="K99" s="10"/>
      <c r="L99" s="13"/>
      <c r="M99" s="13"/>
      <c r="N99" s="10"/>
      <c r="O99" s="10"/>
    </row>
    <row r="100" spans="2:15" ht="15.75" x14ac:dyDescent="0.25">
      <c r="B100" s="59">
        <v>1.77</v>
      </c>
      <c r="C100" s="3" t="s">
        <v>79</v>
      </c>
      <c r="D100" s="5">
        <v>100</v>
      </c>
      <c r="E100" s="149" t="s">
        <v>60</v>
      </c>
      <c r="F100" s="57" t="s">
        <v>105</v>
      </c>
      <c r="G100" s="57" t="s">
        <v>105</v>
      </c>
      <c r="H100" s="13"/>
      <c r="I100" s="9"/>
      <c r="J100" s="14"/>
      <c r="K100" s="10"/>
      <c r="L100" s="13"/>
      <c r="M100" s="13"/>
      <c r="N100" s="10"/>
      <c r="O100" s="10"/>
    </row>
    <row r="101" spans="2:15" ht="15.75" x14ac:dyDescent="0.25">
      <c r="B101" s="15"/>
      <c r="C101" s="63" t="s">
        <v>117</v>
      </c>
      <c r="D101" s="64"/>
      <c r="E101" s="65"/>
      <c r="F101" s="64"/>
      <c r="G101" s="65"/>
      <c r="H101" s="66"/>
      <c r="I101" s="64"/>
      <c r="J101" s="67"/>
      <c r="K101" s="65"/>
      <c r="L101" s="66"/>
      <c r="M101" s="68"/>
      <c r="N101" s="90"/>
      <c r="O101" s="90"/>
    </row>
    <row r="102" spans="2:15" x14ac:dyDescent="0.25">
      <c r="B102" s="79"/>
    </row>
    <row r="103" spans="2:15" x14ac:dyDescent="0.25">
      <c r="B103" s="77"/>
    </row>
    <row r="104" spans="2:15" x14ac:dyDescent="0.25">
      <c r="B104" s="76"/>
    </row>
    <row r="105" spans="2:15" x14ac:dyDescent="0.25">
      <c r="B105" s="77"/>
    </row>
    <row r="106" spans="2:15" x14ac:dyDescent="0.25">
      <c r="B106" s="76"/>
    </row>
    <row r="107" spans="2:15" x14ac:dyDescent="0.25">
      <c r="B107" s="77"/>
    </row>
  </sheetData>
  <mergeCells count="13">
    <mergeCell ref="C2:H2"/>
    <mergeCell ref="C3:H3"/>
    <mergeCell ref="F7:M7"/>
    <mergeCell ref="F8:H8"/>
    <mergeCell ref="B9:D9"/>
    <mergeCell ref="F9:M9"/>
    <mergeCell ref="F10:H10"/>
    <mergeCell ref="L11:O12"/>
    <mergeCell ref="B11:B14"/>
    <mergeCell ref="C11:C14"/>
    <mergeCell ref="D13:E13"/>
    <mergeCell ref="D14:E14"/>
    <mergeCell ref="H11:K12"/>
  </mergeCells>
  <printOptions horizontalCentered="1"/>
  <pageMargins left="0.11811023622047245" right="0.11811023622047245" top="0.39370078740157483" bottom="0.39370078740157483" header="0.51181102362204722" footer="1.08"/>
  <pageSetup scale="28" orientation="portrait" r:id="rId1"/>
  <headerFooter>
    <oddFooter>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808"/>
  </sheetPr>
  <dimension ref="B2:O51"/>
  <sheetViews>
    <sheetView view="pageBreakPreview" zoomScale="60" zoomScaleNormal="60" workbookViewId="0">
      <selection activeCell="C33" sqref="C33"/>
    </sheetView>
  </sheetViews>
  <sheetFormatPr baseColWidth="10" defaultColWidth="11.42578125" defaultRowHeight="15" x14ac:dyDescent="0.25"/>
  <cols>
    <col min="1" max="1" width="7.28515625" style="1" customWidth="1"/>
    <col min="2" max="2" width="7.42578125" style="1" customWidth="1"/>
    <col min="3" max="3" width="112.5703125" style="1" customWidth="1"/>
    <col min="4" max="4" width="14.42578125" style="1" customWidth="1"/>
    <col min="5" max="5" width="10.140625" style="1" customWidth="1"/>
    <col min="6" max="6" width="19.42578125" style="1" customWidth="1"/>
    <col min="7" max="7" width="18" style="1" customWidth="1"/>
    <col min="8" max="8" width="20.5703125" style="1" customWidth="1"/>
    <col min="9" max="9" width="21" style="1" customWidth="1"/>
    <col min="10" max="10" width="23.140625" style="1" customWidth="1"/>
    <col min="11" max="11" width="22.28515625" style="1" customWidth="1"/>
    <col min="12" max="12" width="25.28515625" style="1" customWidth="1"/>
    <col min="13" max="13" width="23.5703125" style="1" customWidth="1"/>
    <col min="14" max="14" width="22.5703125" style="1" bestFit="1" customWidth="1"/>
    <col min="15" max="15" width="16.28515625" style="1" bestFit="1" customWidth="1"/>
    <col min="16" max="16384" width="11.42578125" style="1"/>
  </cols>
  <sheetData>
    <row r="2" spans="2:15" ht="22.5" x14ac:dyDescent="0.3">
      <c r="C2" s="172" t="s">
        <v>155</v>
      </c>
      <c r="D2" s="172"/>
      <c r="E2" s="172"/>
      <c r="F2" s="172"/>
      <c r="G2" s="172"/>
      <c r="H2" s="172"/>
    </row>
    <row r="3" spans="2:15" ht="15.75" x14ac:dyDescent="0.25">
      <c r="C3" s="173" t="s">
        <v>156</v>
      </c>
      <c r="D3" s="173"/>
      <c r="E3" s="173"/>
      <c r="F3" s="173"/>
      <c r="G3" s="173"/>
      <c r="H3" s="173"/>
    </row>
    <row r="7" spans="2:15" ht="15.75" x14ac:dyDescent="0.25">
      <c r="B7" s="18"/>
      <c r="C7" s="74" t="s">
        <v>83</v>
      </c>
      <c r="D7" s="20"/>
      <c r="E7" s="20"/>
      <c r="F7" s="162" t="s">
        <v>151</v>
      </c>
      <c r="G7" s="163"/>
      <c r="H7" s="163"/>
      <c r="I7" s="163"/>
      <c r="J7" s="163"/>
      <c r="K7" s="163"/>
      <c r="L7" s="163"/>
      <c r="M7" s="164"/>
    </row>
    <row r="8" spans="2:15" ht="15.75" x14ac:dyDescent="0.25">
      <c r="B8" s="18"/>
      <c r="C8" s="74" t="s">
        <v>84</v>
      </c>
      <c r="D8" s="20"/>
      <c r="E8" s="20"/>
      <c r="F8" s="165"/>
      <c r="G8" s="166"/>
      <c r="H8" s="166"/>
      <c r="I8" s="21"/>
      <c r="J8" s="21"/>
      <c r="K8" s="22"/>
      <c r="L8" s="22"/>
      <c r="M8" s="23"/>
    </row>
    <row r="9" spans="2:15" ht="15.75" x14ac:dyDescent="0.25">
      <c r="B9" s="184" t="s">
        <v>119</v>
      </c>
      <c r="C9" s="184"/>
      <c r="D9" s="184"/>
      <c r="E9" s="20"/>
      <c r="F9" s="167" t="s">
        <v>85</v>
      </c>
      <c r="G9" s="168"/>
      <c r="H9" s="168"/>
      <c r="I9" s="168"/>
      <c r="J9" s="168"/>
      <c r="K9" s="168"/>
      <c r="L9" s="168"/>
      <c r="M9" s="169"/>
    </row>
    <row r="10" spans="2:15" ht="15.75" x14ac:dyDescent="0.25">
      <c r="B10" s="18"/>
      <c r="C10" s="22"/>
      <c r="D10" s="24"/>
      <c r="E10" s="24"/>
      <c r="F10" s="170"/>
      <c r="G10" s="171"/>
      <c r="H10" s="171"/>
      <c r="I10" s="25"/>
      <c r="J10" s="26"/>
      <c r="K10" s="24"/>
      <c r="L10" s="24"/>
      <c r="M10" s="23"/>
    </row>
    <row r="11" spans="2:15" ht="15.75" x14ac:dyDescent="0.25">
      <c r="B11" s="174" t="s">
        <v>86</v>
      </c>
      <c r="C11" s="177" t="s">
        <v>87</v>
      </c>
      <c r="D11" s="27"/>
      <c r="E11" s="28"/>
      <c r="F11" s="29"/>
      <c r="G11" s="35"/>
      <c r="H11" s="155" t="s">
        <v>88</v>
      </c>
      <c r="I11" s="156"/>
      <c r="J11" s="156"/>
      <c r="K11" s="157"/>
      <c r="L11" s="155" t="s">
        <v>89</v>
      </c>
      <c r="M11" s="156"/>
      <c r="N11" s="156"/>
      <c r="O11" s="157"/>
    </row>
    <row r="12" spans="2:15" ht="15.75" x14ac:dyDescent="0.25">
      <c r="B12" s="175"/>
      <c r="C12" s="178"/>
      <c r="D12" s="31"/>
      <c r="E12" s="32"/>
      <c r="F12" s="33"/>
      <c r="G12" s="34"/>
      <c r="H12" s="158"/>
      <c r="I12" s="159"/>
      <c r="J12" s="159"/>
      <c r="K12" s="160"/>
      <c r="L12" s="158"/>
      <c r="M12" s="159"/>
      <c r="N12" s="159"/>
      <c r="O12" s="160"/>
    </row>
    <row r="13" spans="2:15" ht="31.5" x14ac:dyDescent="0.25">
      <c r="B13" s="175"/>
      <c r="C13" s="178"/>
      <c r="D13" s="180" t="s">
        <v>90</v>
      </c>
      <c r="E13" s="181"/>
      <c r="F13" s="36" t="s">
        <v>91</v>
      </c>
      <c r="G13" s="37" t="s">
        <v>92</v>
      </c>
      <c r="H13" s="38" t="s">
        <v>93</v>
      </c>
      <c r="I13" s="86" t="s">
        <v>94</v>
      </c>
      <c r="J13" s="86" t="s">
        <v>95</v>
      </c>
      <c r="K13" s="86" t="s">
        <v>123</v>
      </c>
      <c r="L13" s="86" t="s">
        <v>96</v>
      </c>
      <c r="M13" s="86" t="s">
        <v>94</v>
      </c>
      <c r="N13" s="86" t="s">
        <v>95</v>
      </c>
      <c r="O13" s="86" t="s">
        <v>123</v>
      </c>
    </row>
    <row r="14" spans="2:15" ht="15.75" x14ac:dyDescent="0.25">
      <c r="B14" s="176"/>
      <c r="C14" s="179"/>
      <c r="D14" s="182" t="s">
        <v>97</v>
      </c>
      <c r="E14" s="183"/>
      <c r="F14" s="40"/>
      <c r="G14" s="41"/>
      <c r="H14" s="42" t="s">
        <v>98</v>
      </c>
      <c r="I14" s="43" t="s">
        <v>99</v>
      </c>
      <c r="J14" s="42" t="s">
        <v>100</v>
      </c>
      <c r="K14" s="42" t="s">
        <v>122</v>
      </c>
      <c r="L14" s="44" t="s">
        <v>101</v>
      </c>
      <c r="M14" s="44" t="s">
        <v>102</v>
      </c>
      <c r="N14" s="45" t="s">
        <v>103</v>
      </c>
      <c r="O14" s="42" t="s">
        <v>124</v>
      </c>
    </row>
    <row r="15" spans="2:15" ht="15.75" x14ac:dyDescent="0.25">
      <c r="B15" s="46">
        <v>1</v>
      </c>
      <c r="C15" s="70" t="s">
        <v>104</v>
      </c>
      <c r="D15" s="47"/>
      <c r="E15" s="22"/>
      <c r="F15" s="48"/>
      <c r="G15" s="49"/>
      <c r="H15" s="48"/>
      <c r="I15" s="50"/>
      <c r="J15" s="51"/>
      <c r="K15" s="52"/>
      <c r="L15" s="53"/>
      <c r="M15" s="54"/>
      <c r="N15" s="89"/>
      <c r="O15" s="89"/>
    </row>
    <row r="16" spans="2:15" ht="15.75" x14ac:dyDescent="0.25">
      <c r="B16" s="55">
        <v>1.1000000000000001</v>
      </c>
      <c r="C16" s="3" t="s">
        <v>2</v>
      </c>
      <c r="D16" s="69">
        <f>+ROUND(53*3%+53,0)</f>
        <v>55</v>
      </c>
      <c r="E16" s="149" t="s">
        <v>59</v>
      </c>
      <c r="F16" s="57" t="s">
        <v>105</v>
      </c>
      <c r="G16" s="57" t="s">
        <v>105</v>
      </c>
      <c r="H16" s="48"/>
      <c r="I16" s="50"/>
      <c r="J16" s="51"/>
      <c r="K16" s="52"/>
      <c r="L16" s="53"/>
      <c r="M16" s="54"/>
      <c r="N16" s="10"/>
      <c r="O16" s="10"/>
    </row>
    <row r="17" spans="2:15" ht="15.75" x14ac:dyDescent="0.25">
      <c r="B17" s="55">
        <v>1.2</v>
      </c>
      <c r="C17" s="3" t="s">
        <v>13</v>
      </c>
      <c r="D17" s="150">
        <v>2.52</v>
      </c>
      <c r="E17" s="149" t="s">
        <v>61</v>
      </c>
      <c r="F17" s="57" t="s">
        <v>105</v>
      </c>
      <c r="G17" s="57" t="s">
        <v>105</v>
      </c>
      <c r="H17" s="48"/>
      <c r="I17" s="50"/>
      <c r="J17" s="51"/>
      <c r="K17" s="52"/>
      <c r="L17" s="53"/>
      <c r="M17" s="54"/>
      <c r="N17" s="10"/>
      <c r="O17" s="10"/>
    </row>
    <row r="18" spans="2:15" ht="15.75" x14ac:dyDescent="0.25">
      <c r="B18" s="55">
        <v>1.3</v>
      </c>
      <c r="C18" s="3" t="s">
        <v>13</v>
      </c>
      <c r="D18" s="150">
        <v>12.1</v>
      </c>
      <c r="E18" s="149" t="s">
        <v>61</v>
      </c>
      <c r="F18" s="57" t="s">
        <v>105</v>
      </c>
      <c r="G18" s="57" t="s">
        <v>105</v>
      </c>
      <c r="H18" s="58"/>
      <c r="I18" s="49"/>
      <c r="J18" s="51"/>
      <c r="K18" s="52"/>
      <c r="L18" s="53"/>
      <c r="M18" s="54"/>
      <c r="N18" s="10"/>
      <c r="O18" s="10"/>
    </row>
    <row r="19" spans="2:15" ht="15.75" x14ac:dyDescent="0.25">
      <c r="B19" s="55">
        <v>1.4</v>
      </c>
      <c r="C19" s="4" t="s">
        <v>52</v>
      </c>
      <c r="D19" s="69">
        <v>5</v>
      </c>
      <c r="E19" s="149" t="s">
        <v>59</v>
      </c>
      <c r="F19" s="57" t="s">
        <v>105</v>
      </c>
      <c r="G19" s="57" t="s">
        <v>105</v>
      </c>
      <c r="H19" s="58"/>
      <c r="I19" s="49"/>
      <c r="J19" s="51"/>
      <c r="K19" s="52"/>
      <c r="L19" s="53"/>
      <c r="M19" s="54"/>
      <c r="N19" s="10"/>
      <c r="O19" s="10"/>
    </row>
    <row r="20" spans="2:15" ht="15.75" x14ac:dyDescent="0.25">
      <c r="B20" s="55">
        <v>1.5</v>
      </c>
      <c r="C20" s="3" t="s">
        <v>17</v>
      </c>
      <c r="D20" s="69">
        <v>33</v>
      </c>
      <c r="E20" s="149" t="s">
        <v>59</v>
      </c>
      <c r="F20" s="57" t="s">
        <v>105</v>
      </c>
      <c r="G20" s="57" t="s">
        <v>105</v>
      </c>
      <c r="H20" s="58"/>
      <c r="I20" s="49"/>
      <c r="J20" s="51"/>
      <c r="K20" s="52"/>
      <c r="L20" s="53"/>
      <c r="M20" s="54"/>
      <c r="N20" s="10"/>
      <c r="O20" s="10"/>
    </row>
    <row r="21" spans="2:15" ht="15.75" x14ac:dyDescent="0.25">
      <c r="B21" s="55">
        <v>1.6</v>
      </c>
      <c r="C21" s="3" t="s">
        <v>18</v>
      </c>
      <c r="D21" s="73">
        <v>57</v>
      </c>
      <c r="E21" s="149" t="s">
        <v>59</v>
      </c>
      <c r="F21" s="57" t="s">
        <v>105</v>
      </c>
      <c r="G21" s="57" t="s">
        <v>105</v>
      </c>
      <c r="H21" s="58"/>
      <c r="I21" s="49"/>
      <c r="J21" s="51"/>
      <c r="K21" s="52"/>
      <c r="L21" s="53"/>
      <c r="M21" s="54"/>
      <c r="N21" s="10"/>
      <c r="O21" s="10"/>
    </row>
    <row r="22" spans="2:15" ht="15.75" x14ac:dyDescent="0.25">
      <c r="B22" s="55">
        <v>1.7</v>
      </c>
      <c r="C22" s="3" t="s">
        <v>20</v>
      </c>
      <c r="D22" s="69">
        <v>5</v>
      </c>
      <c r="E22" s="149" t="s">
        <v>59</v>
      </c>
      <c r="F22" s="57" t="s">
        <v>105</v>
      </c>
      <c r="G22" s="57" t="s">
        <v>105</v>
      </c>
      <c r="H22" s="58"/>
      <c r="I22" s="49"/>
      <c r="J22" s="51"/>
      <c r="K22" s="52"/>
      <c r="L22" s="53"/>
      <c r="M22" s="54"/>
      <c r="N22" s="10"/>
      <c r="O22" s="10"/>
    </row>
    <row r="23" spans="2:15" ht="15.75" x14ac:dyDescent="0.25">
      <c r="B23" s="55">
        <v>1.8</v>
      </c>
      <c r="C23" s="3" t="s">
        <v>22</v>
      </c>
      <c r="D23" s="69">
        <v>35</v>
      </c>
      <c r="E23" s="149" t="s">
        <v>59</v>
      </c>
      <c r="F23" s="57" t="s">
        <v>105</v>
      </c>
      <c r="G23" s="57" t="s">
        <v>105</v>
      </c>
      <c r="H23" s="58"/>
      <c r="I23" s="49"/>
      <c r="J23" s="51"/>
      <c r="K23" s="52"/>
      <c r="L23" s="53"/>
      <c r="M23" s="54"/>
      <c r="N23" s="10"/>
      <c r="O23" s="10"/>
    </row>
    <row r="24" spans="2:15" ht="15.75" x14ac:dyDescent="0.25">
      <c r="B24" s="55">
        <v>1.9</v>
      </c>
      <c r="C24" s="3" t="s">
        <v>26</v>
      </c>
      <c r="D24" s="69">
        <v>33</v>
      </c>
      <c r="E24" s="149" t="s">
        <v>59</v>
      </c>
      <c r="F24" s="57" t="s">
        <v>105</v>
      </c>
      <c r="G24" s="57" t="s">
        <v>105</v>
      </c>
      <c r="H24" s="58"/>
      <c r="I24" s="49"/>
      <c r="J24" s="51"/>
      <c r="K24" s="52"/>
      <c r="L24" s="53"/>
      <c r="M24" s="54"/>
      <c r="N24" s="10"/>
      <c r="O24" s="10"/>
    </row>
    <row r="25" spans="2:15" ht="15.75" x14ac:dyDescent="0.25">
      <c r="B25" s="153">
        <v>2</v>
      </c>
      <c r="C25" s="3" t="s">
        <v>28</v>
      </c>
      <c r="D25" s="69">
        <v>107</v>
      </c>
      <c r="E25" s="149" t="s">
        <v>59</v>
      </c>
      <c r="F25" s="57" t="s">
        <v>105</v>
      </c>
      <c r="G25" s="57" t="s">
        <v>105</v>
      </c>
      <c r="H25" s="58"/>
      <c r="I25" s="49"/>
      <c r="J25" s="51"/>
      <c r="K25" s="52"/>
      <c r="L25" s="53"/>
      <c r="M25" s="54"/>
      <c r="N25" s="10"/>
      <c r="O25" s="10"/>
    </row>
    <row r="26" spans="2:15" ht="15.75" x14ac:dyDescent="0.25">
      <c r="B26" s="55">
        <v>2.1</v>
      </c>
      <c r="C26" s="3" t="s">
        <v>30</v>
      </c>
      <c r="D26" s="69">
        <v>40</v>
      </c>
      <c r="E26" s="149" t="s">
        <v>59</v>
      </c>
      <c r="F26" s="57" t="s">
        <v>105</v>
      </c>
      <c r="G26" s="57" t="s">
        <v>105</v>
      </c>
      <c r="H26" s="58"/>
      <c r="I26" s="49"/>
      <c r="J26" s="51"/>
      <c r="K26" s="52"/>
      <c r="L26" s="53"/>
      <c r="M26" s="54"/>
      <c r="N26" s="10"/>
      <c r="O26" s="10"/>
    </row>
    <row r="27" spans="2:15" ht="15.75" x14ac:dyDescent="0.25">
      <c r="B27" s="55">
        <v>2.2000000000000002</v>
      </c>
      <c r="C27" s="4" t="s">
        <v>38</v>
      </c>
      <c r="D27" s="69">
        <v>120</v>
      </c>
      <c r="E27" s="149" t="s">
        <v>59</v>
      </c>
      <c r="F27" s="57" t="s">
        <v>105</v>
      </c>
      <c r="G27" s="57" t="s">
        <v>105</v>
      </c>
      <c r="H27" s="58"/>
      <c r="I27" s="49"/>
      <c r="J27" s="51"/>
      <c r="K27" s="52"/>
      <c r="L27" s="53"/>
      <c r="M27" s="54"/>
      <c r="N27" s="10"/>
      <c r="O27" s="10"/>
    </row>
    <row r="28" spans="2:15" ht="15.75" x14ac:dyDescent="0.25">
      <c r="B28" s="55">
        <v>2.2999999999999998</v>
      </c>
      <c r="C28" s="4" t="s">
        <v>39</v>
      </c>
      <c r="D28" s="69">
        <v>20</v>
      </c>
      <c r="E28" s="149" t="s">
        <v>59</v>
      </c>
      <c r="F28" s="57" t="s">
        <v>105</v>
      </c>
      <c r="G28" s="57" t="s">
        <v>105</v>
      </c>
      <c r="H28" s="58"/>
      <c r="I28" s="49"/>
      <c r="J28" s="51"/>
      <c r="K28" s="52"/>
      <c r="L28" s="53"/>
      <c r="M28" s="54"/>
      <c r="N28" s="10"/>
      <c r="O28" s="10"/>
    </row>
    <row r="29" spans="2:15" ht="15.75" x14ac:dyDescent="0.25">
      <c r="B29" s="55">
        <v>2.4</v>
      </c>
      <c r="C29" s="4" t="s">
        <v>41</v>
      </c>
      <c r="D29" s="69">
        <v>32</v>
      </c>
      <c r="E29" s="149" t="s">
        <v>59</v>
      </c>
      <c r="F29" s="57" t="s">
        <v>105</v>
      </c>
      <c r="G29" s="57" t="s">
        <v>105</v>
      </c>
      <c r="H29" s="58"/>
      <c r="I29" s="49"/>
      <c r="J29" s="51"/>
      <c r="K29" s="52"/>
      <c r="L29" s="53"/>
      <c r="M29" s="54"/>
      <c r="N29" s="10"/>
      <c r="O29" s="10"/>
    </row>
    <row r="30" spans="2:15" ht="15.75" x14ac:dyDescent="0.25">
      <c r="B30" s="55">
        <v>2.5</v>
      </c>
      <c r="C30" s="4" t="s">
        <v>42</v>
      </c>
      <c r="D30" s="69">
        <v>8</v>
      </c>
      <c r="E30" s="149" t="s">
        <v>59</v>
      </c>
      <c r="F30" s="57" t="s">
        <v>105</v>
      </c>
      <c r="G30" s="57" t="s">
        <v>105</v>
      </c>
      <c r="H30" s="60"/>
      <c r="I30" s="49"/>
      <c r="J30" s="51"/>
      <c r="K30" s="52"/>
      <c r="L30" s="53"/>
      <c r="M30" s="54"/>
      <c r="N30" s="10"/>
      <c r="O30" s="10"/>
    </row>
    <row r="31" spans="2:15" ht="15.75" x14ac:dyDescent="0.25">
      <c r="B31" s="55">
        <v>2.6</v>
      </c>
      <c r="C31" s="3" t="s">
        <v>49</v>
      </c>
      <c r="D31" s="69">
        <v>40</v>
      </c>
      <c r="E31" s="149" t="s">
        <v>59</v>
      </c>
      <c r="F31" s="57" t="s">
        <v>105</v>
      </c>
      <c r="G31" s="57" t="s">
        <v>105</v>
      </c>
      <c r="H31" s="60"/>
      <c r="I31" s="49"/>
      <c r="J31" s="51"/>
      <c r="K31" s="52"/>
      <c r="L31" s="53"/>
      <c r="M31" s="54"/>
      <c r="N31" s="10"/>
      <c r="O31" s="10"/>
    </row>
    <row r="32" spans="2:15" ht="15.75" x14ac:dyDescent="0.25">
      <c r="B32" s="55">
        <v>2.7</v>
      </c>
      <c r="C32" s="3" t="s">
        <v>51</v>
      </c>
      <c r="D32" s="69">
        <v>2</v>
      </c>
      <c r="E32" s="149" t="s">
        <v>59</v>
      </c>
      <c r="F32" s="57" t="s">
        <v>105</v>
      </c>
      <c r="G32" s="57" t="s">
        <v>105</v>
      </c>
      <c r="H32" s="60"/>
      <c r="I32" s="49"/>
      <c r="J32" s="51"/>
      <c r="K32" s="52"/>
      <c r="L32" s="53"/>
      <c r="M32" s="54"/>
      <c r="N32" s="10"/>
      <c r="O32" s="10"/>
    </row>
    <row r="33" spans="2:15" ht="15.75" x14ac:dyDescent="0.25">
      <c r="B33" s="10"/>
      <c r="D33" s="56"/>
      <c r="E33" s="149"/>
      <c r="F33" s="57"/>
      <c r="G33" s="57"/>
      <c r="H33" s="60"/>
      <c r="I33" s="49"/>
      <c r="J33" s="51"/>
      <c r="K33" s="52"/>
      <c r="L33" s="53"/>
      <c r="M33" s="54"/>
      <c r="N33" s="10"/>
      <c r="O33" s="10"/>
    </row>
    <row r="34" spans="2:15" ht="15.75" x14ac:dyDescent="0.25">
      <c r="B34" s="10"/>
      <c r="C34" s="82" t="s">
        <v>76</v>
      </c>
      <c r="D34" s="56"/>
      <c r="E34" s="149"/>
      <c r="F34" s="57"/>
      <c r="G34" s="57"/>
      <c r="H34" s="60"/>
      <c r="I34" s="49"/>
      <c r="J34" s="51"/>
      <c r="K34" s="52"/>
      <c r="L34" s="53"/>
      <c r="M34" s="54"/>
      <c r="N34" s="10"/>
      <c r="O34" s="10"/>
    </row>
    <row r="35" spans="2:15" ht="15.75" x14ac:dyDescent="0.25">
      <c r="B35" s="55">
        <v>1.18</v>
      </c>
      <c r="C35" s="71" t="s">
        <v>62</v>
      </c>
      <c r="D35" s="5">
        <v>1</v>
      </c>
      <c r="E35" s="149" t="s">
        <v>59</v>
      </c>
      <c r="F35" s="57" t="s">
        <v>105</v>
      </c>
      <c r="G35" s="57" t="s">
        <v>105</v>
      </c>
      <c r="H35" s="60"/>
      <c r="I35" s="49"/>
      <c r="J35" s="51"/>
      <c r="K35" s="52"/>
      <c r="L35" s="53"/>
      <c r="M35" s="54"/>
      <c r="N35" s="10"/>
      <c r="O35" s="10"/>
    </row>
    <row r="36" spans="2:15" ht="15.75" x14ac:dyDescent="0.25">
      <c r="B36" s="59">
        <v>1.19</v>
      </c>
      <c r="C36" s="71" t="s">
        <v>64</v>
      </c>
      <c r="D36" s="5">
        <v>3</v>
      </c>
      <c r="E36" s="149" t="s">
        <v>59</v>
      </c>
      <c r="F36" s="57" t="s">
        <v>105</v>
      </c>
      <c r="G36" s="57" t="s">
        <v>105</v>
      </c>
      <c r="H36" s="60"/>
      <c r="I36" s="49"/>
      <c r="J36" s="51"/>
      <c r="K36" s="52"/>
      <c r="L36" s="53"/>
      <c r="M36" s="54"/>
      <c r="N36" s="10"/>
      <c r="O36" s="10"/>
    </row>
    <row r="37" spans="2:15" ht="15.75" x14ac:dyDescent="0.25">
      <c r="B37" s="59">
        <v>1.2</v>
      </c>
      <c r="C37" s="71" t="s">
        <v>63</v>
      </c>
      <c r="D37" s="5">
        <v>100</v>
      </c>
      <c r="E37" s="149" t="s">
        <v>66</v>
      </c>
      <c r="F37" s="57" t="s">
        <v>105</v>
      </c>
      <c r="G37" s="57" t="s">
        <v>105</v>
      </c>
      <c r="H37" s="60"/>
      <c r="I37" s="49"/>
      <c r="J37" s="51"/>
      <c r="K37" s="52"/>
      <c r="L37" s="53"/>
      <c r="M37" s="54"/>
      <c r="N37" s="10"/>
      <c r="O37" s="10"/>
    </row>
    <row r="38" spans="2:15" ht="15.75" x14ac:dyDescent="0.25">
      <c r="B38" s="59">
        <v>1.21</v>
      </c>
      <c r="C38" s="71" t="s">
        <v>77</v>
      </c>
      <c r="D38" s="5">
        <v>35</v>
      </c>
      <c r="E38" s="149" t="s">
        <v>59</v>
      </c>
      <c r="F38" s="57" t="s">
        <v>105</v>
      </c>
      <c r="G38" s="57" t="s">
        <v>105</v>
      </c>
      <c r="H38" s="10"/>
      <c r="I38" s="10"/>
      <c r="J38" s="10"/>
      <c r="K38" s="10"/>
      <c r="L38" s="10"/>
      <c r="M38" s="10"/>
      <c r="N38" s="10"/>
      <c r="O38" s="10"/>
    </row>
    <row r="39" spans="2:15" ht="15.75" x14ac:dyDescent="0.25">
      <c r="B39" s="55">
        <v>1.22</v>
      </c>
      <c r="C39" s="71" t="s">
        <v>78</v>
      </c>
      <c r="D39" s="5">
        <v>35</v>
      </c>
      <c r="E39" s="149" t="s">
        <v>59</v>
      </c>
      <c r="F39" s="57" t="s">
        <v>105</v>
      </c>
      <c r="G39" s="57" t="s">
        <v>105</v>
      </c>
      <c r="H39" s="10"/>
      <c r="I39" s="10"/>
      <c r="J39" s="10"/>
      <c r="K39" s="10"/>
      <c r="L39" s="10"/>
      <c r="M39" s="10"/>
      <c r="N39" s="10"/>
      <c r="O39" s="10"/>
    </row>
    <row r="40" spans="2:15" ht="15.75" x14ac:dyDescent="0.25">
      <c r="B40" s="59">
        <v>1.23</v>
      </c>
      <c r="C40" s="72" t="s">
        <v>163</v>
      </c>
      <c r="D40" s="5">
        <v>1</v>
      </c>
      <c r="E40" s="149" t="s">
        <v>59</v>
      </c>
      <c r="F40" s="57" t="s">
        <v>105</v>
      </c>
      <c r="G40" s="57" t="s">
        <v>105</v>
      </c>
      <c r="H40" s="10"/>
      <c r="I40" s="10"/>
      <c r="J40" s="10"/>
      <c r="K40" s="10"/>
      <c r="L40" s="10"/>
      <c r="M40" s="10"/>
      <c r="N40" s="10"/>
      <c r="O40" s="10"/>
    </row>
    <row r="41" spans="2:15" ht="15.75" x14ac:dyDescent="0.25">
      <c r="B41" s="59">
        <v>1.24</v>
      </c>
      <c r="C41" s="72" t="s">
        <v>164</v>
      </c>
      <c r="D41" s="5">
        <v>100</v>
      </c>
      <c r="E41" s="149" t="s">
        <v>60</v>
      </c>
      <c r="F41" s="57" t="s">
        <v>105</v>
      </c>
      <c r="G41" s="57" t="s">
        <v>105</v>
      </c>
      <c r="H41" s="10"/>
      <c r="I41" s="10"/>
      <c r="J41" s="10"/>
      <c r="K41" s="10"/>
      <c r="L41" s="10"/>
      <c r="M41" s="10"/>
      <c r="N41" s="10"/>
      <c r="O41" s="10"/>
    </row>
    <row r="42" spans="2:15" x14ac:dyDescent="0.25">
      <c r="B42" s="10"/>
      <c r="D42" s="10"/>
      <c r="E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2:15" ht="15.75" x14ac:dyDescent="0.25">
      <c r="B43" s="10"/>
      <c r="C43" s="85" t="s">
        <v>58</v>
      </c>
      <c r="D43" s="10"/>
      <c r="E43" s="10"/>
      <c r="F43" s="17"/>
      <c r="G43" s="57"/>
      <c r="H43" s="10"/>
      <c r="I43" s="10"/>
      <c r="J43" s="10"/>
      <c r="K43" s="10"/>
      <c r="L43" s="10"/>
      <c r="M43" s="10"/>
      <c r="N43" s="10"/>
      <c r="O43" s="10"/>
    </row>
    <row r="44" spans="2:15" ht="15.75" x14ac:dyDescent="0.25">
      <c r="B44" s="55">
        <v>1.25</v>
      </c>
      <c r="C44" s="3" t="s">
        <v>62</v>
      </c>
      <c r="D44" s="5">
        <v>1</v>
      </c>
      <c r="E44" s="149" t="s">
        <v>59</v>
      </c>
      <c r="F44" s="57" t="s">
        <v>105</v>
      </c>
      <c r="G44" s="57" t="s">
        <v>105</v>
      </c>
      <c r="H44" s="10"/>
      <c r="I44" s="10"/>
      <c r="J44" s="10"/>
      <c r="K44" s="10"/>
      <c r="L44" s="10"/>
      <c r="M44" s="10"/>
      <c r="N44" s="10"/>
      <c r="O44" s="10"/>
    </row>
    <row r="45" spans="2:15" ht="15.75" x14ac:dyDescent="0.25">
      <c r="B45" s="59">
        <v>1.26</v>
      </c>
      <c r="C45" s="3" t="s">
        <v>64</v>
      </c>
      <c r="D45" s="5">
        <v>3</v>
      </c>
      <c r="E45" s="149" t="s">
        <v>59</v>
      </c>
      <c r="F45" s="57" t="s">
        <v>105</v>
      </c>
      <c r="G45" s="57" t="s">
        <v>105</v>
      </c>
      <c r="H45" s="10"/>
      <c r="I45" s="10"/>
      <c r="J45" s="10"/>
      <c r="K45" s="10"/>
      <c r="L45" s="10"/>
      <c r="M45" s="10"/>
      <c r="N45" s="10"/>
      <c r="O45" s="10"/>
    </row>
    <row r="46" spans="2:15" ht="15.75" x14ac:dyDescent="0.25">
      <c r="B46" s="59">
        <v>1.27</v>
      </c>
      <c r="C46" s="3" t="s">
        <v>63</v>
      </c>
      <c r="D46" s="5">
        <v>100</v>
      </c>
      <c r="E46" s="149" t="s">
        <v>66</v>
      </c>
      <c r="F46" s="57" t="s">
        <v>105</v>
      </c>
      <c r="G46" s="57" t="s">
        <v>105</v>
      </c>
      <c r="H46" s="10"/>
      <c r="I46" s="10"/>
      <c r="J46" s="10"/>
      <c r="K46" s="10"/>
      <c r="L46" s="10"/>
      <c r="M46" s="10"/>
      <c r="N46" s="10"/>
      <c r="O46" s="10"/>
    </row>
    <row r="47" spans="2:15" ht="15.75" x14ac:dyDescent="0.25">
      <c r="B47" s="55">
        <v>1.28</v>
      </c>
      <c r="C47" s="3" t="s">
        <v>77</v>
      </c>
      <c r="D47" s="5">
        <v>35</v>
      </c>
      <c r="E47" s="149" t="s">
        <v>59</v>
      </c>
      <c r="F47" s="57" t="s">
        <v>105</v>
      </c>
      <c r="G47" s="57" t="s">
        <v>105</v>
      </c>
      <c r="H47" s="10"/>
      <c r="I47" s="10"/>
      <c r="J47" s="10"/>
      <c r="K47" s="10"/>
      <c r="L47" s="10"/>
      <c r="M47" s="10"/>
      <c r="N47" s="10"/>
      <c r="O47" s="10"/>
    </row>
    <row r="48" spans="2:15" ht="15.75" x14ac:dyDescent="0.25">
      <c r="B48" s="59">
        <v>1.29</v>
      </c>
      <c r="C48" s="3" t="s">
        <v>78</v>
      </c>
      <c r="D48" s="5">
        <v>35</v>
      </c>
      <c r="E48" s="149" t="s">
        <v>59</v>
      </c>
      <c r="F48" s="57" t="s">
        <v>105</v>
      </c>
      <c r="G48" s="57" t="s">
        <v>105</v>
      </c>
      <c r="H48" s="10"/>
      <c r="I48" s="10"/>
      <c r="J48" s="10"/>
      <c r="K48" s="10"/>
      <c r="L48" s="10"/>
      <c r="M48" s="10"/>
      <c r="N48" s="10"/>
      <c r="O48" s="10"/>
    </row>
    <row r="49" spans="2:15" ht="15.75" x14ac:dyDescent="0.25">
      <c r="B49" s="59">
        <v>1.3</v>
      </c>
      <c r="C49" s="3" t="s">
        <v>163</v>
      </c>
      <c r="D49" s="5">
        <v>1</v>
      </c>
      <c r="E49" s="149" t="s">
        <v>59</v>
      </c>
      <c r="F49" s="57" t="s">
        <v>105</v>
      </c>
      <c r="G49" s="57" t="s">
        <v>105</v>
      </c>
      <c r="H49" s="10"/>
      <c r="I49" s="10"/>
      <c r="J49" s="10"/>
      <c r="K49" s="10"/>
      <c r="L49" s="10"/>
      <c r="M49" s="10"/>
      <c r="N49" s="10"/>
      <c r="O49" s="10"/>
    </row>
    <row r="50" spans="2:15" ht="15.75" x14ac:dyDescent="0.25">
      <c r="B50" s="55">
        <v>1.31</v>
      </c>
      <c r="C50" s="61" t="s">
        <v>164</v>
      </c>
      <c r="D50" s="8">
        <v>100</v>
      </c>
      <c r="E50" s="149" t="s">
        <v>60</v>
      </c>
      <c r="F50" s="57" t="s">
        <v>105</v>
      </c>
      <c r="G50" s="57" t="s">
        <v>105</v>
      </c>
      <c r="H50" s="10"/>
      <c r="I50" s="10"/>
      <c r="J50" s="10"/>
      <c r="K50" s="10"/>
      <c r="L50" s="10"/>
      <c r="M50" s="10"/>
      <c r="N50" s="10"/>
      <c r="O50" s="10"/>
    </row>
    <row r="51" spans="2:15" ht="15.75" x14ac:dyDescent="0.25">
      <c r="B51" s="62"/>
      <c r="C51" s="63" t="s">
        <v>107</v>
      </c>
      <c r="D51" s="64"/>
      <c r="E51" s="65"/>
      <c r="F51" s="64"/>
      <c r="G51" s="65"/>
      <c r="H51" s="66"/>
      <c r="I51" s="64"/>
      <c r="J51" s="67"/>
      <c r="K51" s="65"/>
      <c r="L51" s="66"/>
      <c r="M51" s="68"/>
      <c r="N51" s="90"/>
      <c r="O51" s="90"/>
    </row>
  </sheetData>
  <mergeCells count="13">
    <mergeCell ref="C2:H2"/>
    <mergeCell ref="C3:H3"/>
    <mergeCell ref="L11:O12"/>
    <mergeCell ref="F7:M7"/>
    <mergeCell ref="F8:H8"/>
    <mergeCell ref="B9:D9"/>
    <mergeCell ref="F9:M9"/>
    <mergeCell ref="F10:H10"/>
    <mergeCell ref="B11:B14"/>
    <mergeCell ref="C11:C14"/>
    <mergeCell ref="D13:E13"/>
    <mergeCell ref="D14:E14"/>
    <mergeCell ref="H11:K12"/>
  </mergeCells>
  <printOptions horizontalCentered="1"/>
  <pageMargins left="0.11811023622047245" right="0.11811023622047245" top="0.39370078740157483" bottom="0.39370078740157483" header="0.51181102362204722" footer="0.51181102362204722"/>
  <pageSetup scale="2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808"/>
  </sheetPr>
  <dimension ref="B2:O47"/>
  <sheetViews>
    <sheetView view="pageBreakPreview" zoomScale="60" zoomScaleNormal="80" workbookViewId="0">
      <selection activeCell="C58" sqref="C58"/>
    </sheetView>
  </sheetViews>
  <sheetFormatPr baseColWidth="10" defaultColWidth="11.5703125" defaultRowHeight="15" x14ac:dyDescent="0.25"/>
  <cols>
    <col min="1" max="1" width="5.85546875" style="1" customWidth="1"/>
    <col min="2" max="2" width="7.42578125" style="1" customWidth="1"/>
    <col min="3" max="3" width="113.42578125" style="1" bestFit="1" customWidth="1"/>
    <col min="4" max="4" width="14.42578125" style="1" customWidth="1"/>
    <col min="5" max="5" width="10.140625" style="1" customWidth="1"/>
    <col min="6" max="6" width="19.42578125" style="1" customWidth="1"/>
    <col min="7" max="7" width="18" style="1" customWidth="1"/>
    <col min="8" max="8" width="20.5703125" style="1" customWidth="1"/>
    <col min="9" max="9" width="21" style="1" customWidth="1"/>
    <col min="10" max="10" width="23.140625" style="1" customWidth="1"/>
    <col min="11" max="11" width="22.28515625" style="1" customWidth="1"/>
    <col min="12" max="12" width="25.28515625" style="1" customWidth="1"/>
    <col min="13" max="13" width="23.5703125" style="1" customWidth="1"/>
    <col min="14" max="14" width="22.5703125" style="1" bestFit="1" customWidth="1"/>
    <col min="15" max="15" width="16.28515625" style="1" bestFit="1" customWidth="1"/>
    <col min="16" max="242" width="11.5703125" style="1"/>
    <col min="243" max="243" width="0" style="1" hidden="1" customWidth="1"/>
    <col min="244" max="244" width="65.7109375" style="1" customWidth="1"/>
    <col min="245" max="245" width="14.7109375" style="1" bestFit="1" customWidth="1"/>
    <col min="246" max="246" width="20.42578125" style="1" customWidth="1"/>
    <col min="247" max="247" width="13.28515625" style="1" bestFit="1" customWidth="1"/>
    <col min="248" max="248" width="12.42578125" style="1" bestFit="1" customWidth="1"/>
    <col min="249" max="249" width="14.85546875" style="1" bestFit="1" customWidth="1"/>
    <col min="250" max="250" width="0" style="1" hidden="1" customWidth="1"/>
    <col min="251" max="251" width="16.140625" style="1" bestFit="1" customWidth="1"/>
    <col min="252" max="252" width="29.85546875" style="1" bestFit="1" customWidth="1"/>
    <col min="253" max="253" width="15.140625" style="1" customWidth="1"/>
    <col min="254" max="254" width="15.5703125" style="1" bestFit="1" customWidth="1"/>
    <col min="255" max="255" width="15.85546875" style="1" bestFit="1" customWidth="1"/>
    <col min="256" max="498" width="11.5703125" style="1"/>
    <col min="499" max="499" width="0" style="1" hidden="1" customWidth="1"/>
    <col min="500" max="500" width="65.7109375" style="1" customWidth="1"/>
    <col min="501" max="501" width="14.7109375" style="1" bestFit="1" customWidth="1"/>
    <col min="502" max="502" width="20.42578125" style="1" customWidth="1"/>
    <col min="503" max="503" width="13.28515625" style="1" bestFit="1" customWidth="1"/>
    <col min="504" max="504" width="12.42578125" style="1" bestFit="1" customWidth="1"/>
    <col min="505" max="505" width="14.85546875" style="1" bestFit="1" customWidth="1"/>
    <col min="506" max="506" width="0" style="1" hidden="1" customWidth="1"/>
    <col min="507" max="507" width="16.140625" style="1" bestFit="1" customWidth="1"/>
    <col min="508" max="508" width="29.85546875" style="1" bestFit="1" customWidth="1"/>
    <col min="509" max="509" width="15.140625" style="1" customWidth="1"/>
    <col min="510" max="510" width="15.5703125" style="1" bestFit="1" customWidth="1"/>
    <col min="511" max="511" width="15.85546875" style="1" bestFit="1" customWidth="1"/>
    <col min="512" max="754" width="11.5703125" style="1"/>
    <col min="755" max="755" width="0" style="1" hidden="1" customWidth="1"/>
    <col min="756" max="756" width="65.7109375" style="1" customWidth="1"/>
    <col min="757" max="757" width="14.7109375" style="1" bestFit="1" customWidth="1"/>
    <col min="758" max="758" width="20.42578125" style="1" customWidth="1"/>
    <col min="759" max="759" width="13.28515625" style="1" bestFit="1" customWidth="1"/>
    <col min="760" max="760" width="12.42578125" style="1" bestFit="1" customWidth="1"/>
    <col min="761" max="761" width="14.85546875" style="1" bestFit="1" customWidth="1"/>
    <col min="762" max="762" width="0" style="1" hidden="1" customWidth="1"/>
    <col min="763" max="763" width="16.140625" style="1" bestFit="1" customWidth="1"/>
    <col min="764" max="764" width="29.85546875" style="1" bestFit="1" customWidth="1"/>
    <col min="765" max="765" width="15.140625" style="1" customWidth="1"/>
    <col min="766" max="766" width="15.5703125" style="1" bestFit="1" customWidth="1"/>
    <col min="767" max="767" width="15.85546875" style="1" bestFit="1" customWidth="1"/>
    <col min="768" max="1010" width="11.5703125" style="1"/>
    <col min="1011" max="1011" width="0" style="1" hidden="1" customWidth="1"/>
    <col min="1012" max="1012" width="65.7109375" style="1" customWidth="1"/>
    <col min="1013" max="1013" width="14.7109375" style="1" bestFit="1" customWidth="1"/>
    <col min="1014" max="1014" width="20.42578125" style="1" customWidth="1"/>
    <col min="1015" max="1015" width="13.28515625" style="1" bestFit="1" customWidth="1"/>
    <col min="1016" max="1016" width="12.42578125" style="1" bestFit="1" customWidth="1"/>
    <col min="1017" max="1017" width="14.85546875" style="1" bestFit="1" customWidth="1"/>
    <col min="1018" max="1018" width="0" style="1" hidden="1" customWidth="1"/>
    <col min="1019" max="1019" width="16.140625" style="1" bestFit="1" customWidth="1"/>
    <col min="1020" max="1020" width="29.85546875" style="1" bestFit="1" customWidth="1"/>
    <col min="1021" max="1021" width="15.140625" style="1" customWidth="1"/>
    <col min="1022" max="1022" width="15.5703125" style="1" bestFit="1" customWidth="1"/>
    <col min="1023" max="1023" width="15.85546875" style="1" bestFit="1" customWidth="1"/>
    <col min="1024" max="1266" width="11.5703125" style="1"/>
    <col min="1267" max="1267" width="0" style="1" hidden="1" customWidth="1"/>
    <col min="1268" max="1268" width="65.7109375" style="1" customWidth="1"/>
    <col min="1269" max="1269" width="14.7109375" style="1" bestFit="1" customWidth="1"/>
    <col min="1270" max="1270" width="20.42578125" style="1" customWidth="1"/>
    <col min="1271" max="1271" width="13.28515625" style="1" bestFit="1" customWidth="1"/>
    <col min="1272" max="1272" width="12.42578125" style="1" bestFit="1" customWidth="1"/>
    <col min="1273" max="1273" width="14.85546875" style="1" bestFit="1" customWidth="1"/>
    <col min="1274" max="1274" width="0" style="1" hidden="1" customWidth="1"/>
    <col min="1275" max="1275" width="16.140625" style="1" bestFit="1" customWidth="1"/>
    <col min="1276" max="1276" width="29.85546875" style="1" bestFit="1" customWidth="1"/>
    <col min="1277" max="1277" width="15.140625" style="1" customWidth="1"/>
    <col min="1278" max="1278" width="15.5703125" style="1" bestFit="1" customWidth="1"/>
    <col min="1279" max="1279" width="15.85546875" style="1" bestFit="1" customWidth="1"/>
    <col min="1280" max="1522" width="11.5703125" style="1"/>
    <col min="1523" max="1523" width="0" style="1" hidden="1" customWidth="1"/>
    <col min="1524" max="1524" width="65.7109375" style="1" customWidth="1"/>
    <col min="1525" max="1525" width="14.7109375" style="1" bestFit="1" customWidth="1"/>
    <col min="1526" max="1526" width="20.42578125" style="1" customWidth="1"/>
    <col min="1527" max="1527" width="13.28515625" style="1" bestFit="1" customWidth="1"/>
    <col min="1528" max="1528" width="12.42578125" style="1" bestFit="1" customWidth="1"/>
    <col min="1529" max="1529" width="14.85546875" style="1" bestFit="1" customWidth="1"/>
    <col min="1530" max="1530" width="0" style="1" hidden="1" customWidth="1"/>
    <col min="1531" max="1531" width="16.140625" style="1" bestFit="1" customWidth="1"/>
    <col min="1532" max="1532" width="29.85546875" style="1" bestFit="1" customWidth="1"/>
    <col min="1533" max="1533" width="15.140625" style="1" customWidth="1"/>
    <col min="1534" max="1534" width="15.5703125" style="1" bestFit="1" customWidth="1"/>
    <col min="1535" max="1535" width="15.85546875" style="1" bestFit="1" customWidth="1"/>
    <col min="1536" max="1778" width="11.5703125" style="1"/>
    <col min="1779" max="1779" width="0" style="1" hidden="1" customWidth="1"/>
    <col min="1780" max="1780" width="65.7109375" style="1" customWidth="1"/>
    <col min="1781" max="1781" width="14.7109375" style="1" bestFit="1" customWidth="1"/>
    <col min="1782" max="1782" width="20.42578125" style="1" customWidth="1"/>
    <col min="1783" max="1783" width="13.28515625" style="1" bestFit="1" customWidth="1"/>
    <col min="1784" max="1784" width="12.42578125" style="1" bestFit="1" customWidth="1"/>
    <col min="1785" max="1785" width="14.85546875" style="1" bestFit="1" customWidth="1"/>
    <col min="1786" max="1786" width="0" style="1" hidden="1" customWidth="1"/>
    <col min="1787" max="1787" width="16.140625" style="1" bestFit="1" customWidth="1"/>
    <col min="1788" max="1788" width="29.85546875" style="1" bestFit="1" customWidth="1"/>
    <col min="1789" max="1789" width="15.140625" style="1" customWidth="1"/>
    <col min="1790" max="1790" width="15.5703125" style="1" bestFit="1" customWidth="1"/>
    <col min="1791" max="1791" width="15.85546875" style="1" bestFit="1" customWidth="1"/>
    <col min="1792" max="2034" width="11.5703125" style="1"/>
    <col min="2035" max="2035" width="0" style="1" hidden="1" customWidth="1"/>
    <col min="2036" max="2036" width="65.7109375" style="1" customWidth="1"/>
    <col min="2037" max="2037" width="14.7109375" style="1" bestFit="1" customWidth="1"/>
    <col min="2038" max="2038" width="20.42578125" style="1" customWidth="1"/>
    <col min="2039" max="2039" width="13.28515625" style="1" bestFit="1" customWidth="1"/>
    <col min="2040" max="2040" width="12.42578125" style="1" bestFit="1" customWidth="1"/>
    <col min="2041" max="2041" width="14.85546875" style="1" bestFit="1" customWidth="1"/>
    <col min="2042" max="2042" width="0" style="1" hidden="1" customWidth="1"/>
    <col min="2043" max="2043" width="16.140625" style="1" bestFit="1" customWidth="1"/>
    <col min="2044" max="2044" width="29.85546875" style="1" bestFit="1" customWidth="1"/>
    <col min="2045" max="2045" width="15.140625" style="1" customWidth="1"/>
    <col min="2046" max="2046" width="15.5703125" style="1" bestFit="1" customWidth="1"/>
    <col min="2047" max="2047" width="15.85546875" style="1" bestFit="1" customWidth="1"/>
    <col min="2048" max="2290" width="11.5703125" style="1"/>
    <col min="2291" max="2291" width="0" style="1" hidden="1" customWidth="1"/>
    <col min="2292" max="2292" width="65.7109375" style="1" customWidth="1"/>
    <col min="2293" max="2293" width="14.7109375" style="1" bestFit="1" customWidth="1"/>
    <col min="2294" max="2294" width="20.42578125" style="1" customWidth="1"/>
    <col min="2295" max="2295" width="13.28515625" style="1" bestFit="1" customWidth="1"/>
    <col min="2296" max="2296" width="12.42578125" style="1" bestFit="1" customWidth="1"/>
    <col min="2297" max="2297" width="14.85546875" style="1" bestFit="1" customWidth="1"/>
    <col min="2298" max="2298" width="0" style="1" hidden="1" customWidth="1"/>
    <col min="2299" max="2299" width="16.140625" style="1" bestFit="1" customWidth="1"/>
    <col min="2300" max="2300" width="29.85546875" style="1" bestFit="1" customWidth="1"/>
    <col min="2301" max="2301" width="15.140625" style="1" customWidth="1"/>
    <col min="2302" max="2302" width="15.5703125" style="1" bestFit="1" customWidth="1"/>
    <col min="2303" max="2303" width="15.85546875" style="1" bestFit="1" customWidth="1"/>
    <col min="2304" max="2546" width="11.5703125" style="1"/>
    <col min="2547" max="2547" width="0" style="1" hidden="1" customWidth="1"/>
    <col min="2548" max="2548" width="65.7109375" style="1" customWidth="1"/>
    <col min="2549" max="2549" width="14.7109375" style="1" bestFit="1" customWidth="1"/>
    <col min="2550" max="2550" width="20.42578125" style="1" customWidth="1"/>
    <col min="2551" max="2551" width="13.28515625" style="1" bestFit="1" customWidth="1"/>
    <col min="2552" max="2552" width="12.42578125" style="1" bestFit="1" customWidth="1"/>
    <col min="2553" max="2553" width="14.85546875" style="1" bestFit="1" customWidth="1"/>
    <col min="2554" max="2554" width="0" style="1" hidden="1" customWidth="1"/>
    <col min="2555" max="2555" width="16.140625" style="1" bestFit="1" customWidth="1"/>
    <col min="2556" max="2556" width="29.85546875" style="1" bestFit="1" customWidth="1"/>
    <col min="2557" max="2557" width="15.140625" style="1" customWidth="1"/>
    <col min="2558" max="2558" width="15.5703125" style="1" bestFit="1" customWidth="1"/>
    <col min="2559" max="2559" width="15.85546875" style="1" bestFit="1" customWidth="1"/>
    <col min="2560" max="2802" width="11.5703125" style="1"/>
    <col min="2803" max="2803" width="0" style="1" hidden="1" customWidth="1"/>
    <col min="2804" max="2804" width="65.7109375" style="1" customWidth="1"/>
    <col min="2805" max="2805" width="14.7109375" style="1" bestFit="1" customWidth="1"/>
    <col min="2806" max="2806" width="20.42578125" style="1" customWidth="1"/>
    <col min="2807" max="2807" width="13.28515625" style="1" bestFit="1" customWidth="1"/>
    <col min="2808" max="2808" width="12.42578125" style="1" bestFit="1" customWidth="1"/>
    <col min="2809" max="2809" width="14.85546875" style="1" bestFit="1" customWidth="1"/>
    <col min="2810" max="2810" width="0" style="1" hidden="1" customWidth="1"/>
    <col min="2811" max="2811" width="16.140625" style="1" bestFit="1" customWidth="1"/>
    <col min="2812" max="2812" width="29.85546875" style="1" bestFit="1" customWidth="1"/>
    <col min="2813" max="2813" width="15.140625" style="1" customWidth="1"/>
    <col min="2814" max="2814" width="15.5703125" style="1" bestFit="1" customWidth="1"/>
    <col min="2815" max="2815" width="15.85546875" style="1" bestFit="1" customWidth="1"/>
    <col min="2816" max="3058" width="11.5703125" style="1"/>
    <col min="3059" max="3059" width="0" style="1" hidden="1" customWidth="1"/>
    <col min="3060" max="3060" width="65.7109375" style="1" customWidth="1"/>
    <col min="3061" max="3061" width="14.7109375" style="1" bestFit="1" customWidth="1"/>
    <col min="3062" max="3062" width="20.42578125" style="1" customWidth="1"/>
    <col min="3063" max="3063" width="13.28515625" style="1" bestFit="1" customWidth="1"/>
    <col min="3064" max="3064" width="12.42578125" style="1" bestFit="1" customWidth="1"/>
    <col min="3065" max="3065" width="14.85546875" style="1" bestFit="1" customWidth="1"/>
    <col min="3066" max="3066" width="0" style="1" hidden="1" customWidth="1"/>
    <col min="3067" max="3067" width="16.140625" style="1" bestFit="1" customWidth="1"/>
    <col min="3068" max="3068" width="29.85546875" style="1" bestFit="1" customWidth="1"/>
    <col min="3069" max="3069" width="15.140625" style="1" customWidth="1"/>
    <col min="3070" max="3070" width="15.5703125" style="1" bestFit="1" customWidth="1"/>
    <col min="3071" max="3071" width="15.85546875" style="1" bestFit="1" customWidth="1"/>
    <col min="3072" max="3314" width="11.5703125" style="1"/>
    <col min="3315" max="3315" width="0" style="1" hidden="1" customWidth="1"/>
    <col min="3316" max="3316" width="65.7109375" style="1" customWidth="1"/>
    <col min="3317" max="3317" width="14.7109375" style="1" bestFit="1" customWidth="1"/>
    <col min="3318" max="3318" width="20.42578125" style="1" customWidth="1"/>
    <col min="3319" max="3319" width="13.28515625" style="1" bestFit="1" customWidth="1"/>
    <col min="3320" max="3320" width="12.42578125" style="1" bestFit="1" customWidth="1"/>
    <col min="3321" max="3321" width="14.85546875" style="1" bestFit="1" customWidth="1"/>
    <col min="3322" max="3322" width="0" style="1" hidden="1" customWidth="1"/>
    <col min="3323" max="3323" width="16.140625" style="1" bestFit="1" customWidth="1"/>
    <col min="3324" max="3324" width="29.85546875" style="1" bestFit="1" customWidth="1"/>
    <col min="3325" max="3325" width="15.140625" style="1" customWidth="1"/>
    <col min="3326" max="3326" width="15.5703125" style="1" bestFit="1" customWidth="1"/>
    <col min="3327" max="3327" width="15.85546875" style="1" bestFit="1" customWidth="1"/>
    <col min="3328" max="3570" width="11.5703125" style="1"/>
    <col min="3571" max="3571" width="0" style="1" hidden="1" customWidth="1"/>
    <col min="3572" max="3572" width="65.7109375" style="1" customWidth="1"/>
    <col min="3573" max="3573" width="14.7109375" style="1" bestFit="1" customWidth="1"/>
    <col min="3574" max="3574" width="20.42578125" style="1" customWidth="1"/>
    <col min="3575" max="3575" width="13.28515625" style="1" bestFit="1" customWidth="1"/>
    <col min="3576" max="3576" width="12.42578125" style="1" bestFit="1" customWidth="1"/>
    <col min="3577" max="3577" width="14.85546875" style="1" bestFit="1" customWidth="1"/>
    <col min="3578" max="3578" width="0" style="1" hidden="1" customWidth="1"/>
    <col min="3579" max="3579" width="16.140625" style="1" bestFit="1" customWidth="1"/>
    <col min="3580" max="3580" width="29.85546875" style="1" bestFit="1" customWidth="1"/>
    <col min="3581" max="3581" width="15.140625" style="1" customWidth="1"/>
    <col min="3582" max="3582" width="15.5703125" style="1" bestFit="1" customWidth="1"/>
    <col min="3583" max="3583" width="15.85546875" style="1" bestFit="1" customWidth="1"/>
    <col min="3584" max="3826" width="11.5703125" style="1"/>
    <col min="3827" max="3827" width="0" style="1" hidden="1" customWidth="1"/>
    <col min="3828" max="3828" width="65.7109375" style="1" customWidth="1"/>
    <col min="3829" max="3829" width="14.7109375" style="1" bestFit="1" customWidth="1"/>
    <col min="3830" max="3830" width="20.42578125" style="1" customWidth="1"/>
    <col min="3831" max="3831" width="13.28515625" style="1" bestFit="1" customWidth="1"/>
    <col min="3832" max="3832" width="12.42578125" style="1" bestFit="1" customWidth="1"/>
    <col min="3833" max="3833" width="14.85546875" style="1" bestFit="1" customWidth="1"/>
    <col min="3834" max="3834" width="0" style="1" hidden="1" customWidth="1"/>
    <col min="3835" max="3835" width="16.140625" style="1" bestFit="1" customWidth="1"/>
    <col min="3836" max="3836" width="29.85546875" style="1" bestFit="1" customWidth="1"/>
    <col min="3837" max="3837" width="15.140625" style="1" customWidth="1"/>
    <col min="3838" max="3838" width="15.5703125" style="1" bestFit="1" customWidth="1"/>
    <col min="3839" max="3839" width="15.85546875" style="1" bestFit="1" customWidth="1"/>
    <col min="3840" max="4082" width="11.5703125" style="1"/>
    <col min="4083" max="4083" width="0" style="1" hidden="1" customWidth="1"/>
    <col min="4084" max="4084" width="65.7109375" style="1" customWidth="1"/>
    <col min="4085" max="4085" width="14.7109375" style="1" bestFit="1" customWidth="1"/>
    <col min="4086" max="4086" width="20.42578125" style="1" customWidth="1"/>
    <col min="4087" max="4087" width="13.28515625" style="1" bestFit="1" customWidth="1"/>
    <col min="4088" max="4088" width="12.42578125" style="1" bestFit="1" customWidth="1"/>
    <col min="4089" max="4089" width="14.85546875" style="1" bestFit="1" customWidth="1"/>
    <col min="4090" max="4090" width="0" style="1" hidden="1" customWidth="1"/>
    <col min="4091" max="4091" width="16.140625" style="1" bestFit="1" customWidth="1"/>
    <col min="4092" max="4092" width="29.85546875" style="1" bestFit="1" customWidth="1"/>
    <col min="4093" max="4093" width="15.140625" style="1" customWidth="1"/>
    <col min="4094" max="4094" width="15.5703125" style="1" bestFit="1" customWidth="1"/>
    <col min="4095" max="4095" width="15.85546875" style="1" bestFit="1" customWidth="1"/>
    <col min="4096" max="4338" width="11.5703125" style="1"/>
    <col min="4339" max="4339" width="0" style="1" hidden="1" customWidth="1"/>
    <col min="4340" max="4340" width="65.7109375" style="1" customWidth="1"/>
    <col min="4341" max="4341" width="14.7109375" style="1" bestFit="1" customWidth="1"/>
    <col min="4342" max="4342" width="20.42578125" style="1" customWidth="1"/>
    <col min="4343" max="4343" width="13.28515625" style="1" bestFit="1" customWidth="1"/>
    <col min="4344" max="4344" width="12.42578125" style="1" bestFit="1" customWidth="1"/>
    <col min="4345" max="4345" width="14.85546875" style="1" bestFit="1" customWidth="1"/>
    <col min="4346" max="4346" width="0" style="1" hidden="1" customWidth="1"/>
    <col min="4347" max="4347" width="16.140625" style="1" bestFit="1" customWidth="1"/>
    <col min="4348" max="4348" width="29.85546875" style="1" bestFit="1" customWidth="1"/>
    <col min="4349" max="4349" width="15.140625" style="1" customWidth="1"/>
    <col min="4350" max="4350" width="15.5703125" style="1" bestFit="1" customWidth="1"/>
    <col min="4351" max="4351" width="15.85546875" style="1" bestFit="1" customWidth="1"/>
    <col min="4352" max="4594" width="11.5703125" style="1"/>
    <col min="4595" max="4595" width="0" style="1" hidden="1" customWidth="1"/>
    <col min="4596" max="4596" width="65.7109375" style="1" customWidth="1"/>
    <col min="4597" max="4597" width="14.7109375" style="1" bestFit="1" customWidth="1"/>
    <col min="4598" max="4598" width="20.42578125" style="1" customWidth="1"/>
    <col min="4599" max="4599" width="13.28515625" style="1" bestFit="1" customWidth="1"/>
    <col min="4600" max="4600" width="12.42578125" style="1" bestFit="1" customWidth="1"/>
    <col min="4601" max="4601" width="14.85546875" style="1" bestFit="1" customWidth="1"/>
    <col min="4602" max="4602" width="0" style="1" hidden="1" customWidth="1"/>
    <col min="4603" max="4603" width="16.140625" style="1" bestFit="1" customWidth="1"/>
    <col min="4604" max="4604" width="29.85546875" style="1" bestFit="1" customWidth="1"/>
    <col min="4605" max="4605" width="15.140625" style="1" customWidth="1"/>
    <col min="4606" max="4606" width="15.5703125" style="1" bestFit="1" customWidth="1"/>
    <col min="4607" max="4607" width="15.85546875" style="1" bestFit="1" customWidth="1"/>
    <col min="4608" max="4850" width="11.5703125" style="1"/>
    <col min="4851" max="4851" width="0" style="1" hidden="1" customWidth="1"/>
    <col min="4852" max="4852" width="65.7109375" style="1" customWidth="1"/>
    <col min="4853" max="4853" width="14.7109375" style="1" bestFit="1" customWidth="1"/>
    <col min="4854" max="4854" width="20.42578125" style="1" customWidth="1"/>
    <col min="4855" max="4855" width="13.28515625" style="1" bestFit="1" customWidth="1"/>
    <col min="4856" max="4856" width="12.42578125" style="1" bestFit="1" customWidth="1"/>
    <col min="4857" max="4857" width="14.85546875" style="1" bestFit="1" customWidth="1"/>
    <col min="4858" max="4858" width="0" style="1" hidden="1" customWidth="1"/>
    <col min="4859" max="4859" width="16.140625" style="1" bestFit="1" customWidth="1"/>
    <col min="4860" max="4860" width="29.85546875" style="1" bestFit="1" customWidth="1"/>
    <col min="4861" max="4861" width="15.140625" style="1" customWidth="1"/>
    <col min="4862" max="4862" width="15.5703125" style="1" bestFit="1" customWidth="1"/>
    <col min="4863" max="4863" width="15.85546875" style="1" bestFit="1" customWidth="1"/>
    <col min="4864" max="5106" width="11.5703125" style="1"/>
    <col min="5107" max="5107" width="0" style="1" hidden="1" customWidth="1"/>
    <col min="5108" max="5108" width="65.7109375" style="1" customWidth="1"/>
    <col min="5109" max="5109" width="14.7109375" style="1" bestFit="1" customWidth="1"/>
    <col min="5110" max="5110" width="20.42578125" style="1" customWidth="1"/>
    <col min="5111" max="5111" width="13.28515625" style="1" bestFit="1" customWidth="1"/>
    <col min="5112" max="5112" width="12.42578125" style="1" bestFit="1" customWidth="1"/>
    <col min="5113" max="5113" width="14.85546875" style="1" bestFit="1" customWidth="1"/>
    <col min="5114" max="5114" width="0" style="1" hidden="1" customWidth="1"/>
    <col min="5115" max="5115" width="16.140625" style="1" bestFit="1" customWidth="1"/>
    <col min="5116" max="5116" width="29.85546875" style="1" bestFit="1" customWidth="1"/>
    <col min="5117" max="5117" width="15.140625" style="1" customWidth="1"/>
    <col min="5118" max="5118" width="15.5703125" style="1" bestFit="1" customWidth="1"/>
    <col min="5119" max="5119" width="15.85546875" style="1" bestFit="1" customWidth="1"/>
    <col min="5120" max="5362" width="11.5703125" style="1"/>
    <col min="5363" max="5363" width="0" style="1" hidden="1" customWidth="1"/>
    <col min="5364" max="5364" width="65.7109375" style="1" customWidth="1"/>
    <col min="5365" max="5365" width="14.7109375" style="1" bestFit="1" customWidth="1"/>
    <col min="5366" max="5366" width="20.42578125" style="1" customWidth="1"/>
    <col min="5367" max="5367" width="13.28515625" style="1" bestFit="1" customWidth="1"/>
    <col min="5368" max="5368" width="12.42578125" style="1" bestFit="1" customWidth="1"/>
    <col min="5369" max="5369" width="14.85546875" style="1" bestFit="1" customWidth="1"/>
    <col min="5370" max="5370" width="0" style="1" hidden="1" customWidth="1"/>
    <col min="5371" max="5371" width="16.140625" style="1" bestFit="1" customWidth="1"/>
    <col min="5372" max="5372" width="29.85546875" style="1" bestFit="1" customWidth="1"/>
    <col min="5373" max="5373" width="15.140625" style="1" customWidth="1"/>
    <col min="5374" max="5374" width="15.5703125" style="1" bestFit="1" customWidth="1"/>
    <col min="5375" max="5375" width="15.85546875" style="1" bestFit="1" customWidth="1"/>
    <col min="5376" max="5618" width="11.5703125" style="1"/>
    <col min="5619" max="5619" width="0" style="1" hidden="1" customWidth="1"/>
    <col min="5620" max="5620" width="65.7109375" style="1" customWidth="1"/>
    <col min="5621" max="5621" width="14.7109375" style="1" bestFit="1" customWidth="1"/>
    <col min="5622" max="5622" width="20.42578125" style="1" customWidth="1"/>
    <col min="5623" max="5623" width="13.28515625" style="1" bestFit="1" customWidth="1"/>
    <col min="5624" max="5624" width="12.42578125" style="1" bestFit="1" customWidth="1"/>
    <col min="5625" max="5625" width="14.85546875" style="1" bestFit="1" customWidth="1"/>
    <col min="5626" max="5626" width="0" style="1" hidden="1" customWidth="1"/>
    <col min="5627" max="5627" width="16.140625" style="1" bestFit="1" customWidth="1"/>
    <col min="5628" max="5628" width="29.85546875" style="1" bestFit="1" customWidth="1"/>
    <col min="5629" max="5629" width="15.140625" style="1" customWidth="1"/>
    <col min="5630" max="5630" width="15.5703125" style="1" bestFit="1" customWidth="1"/>
    <col min="5631" max="5631" width="15.85546875" style="1" bestFit="1" customWidth="1"/>
    <col min="5632" max="5874" width="11.5703125" style="1"/>
    <col min="5875" max="5875" width="0" style="1" hidden="1" customWidth="1"/>
    <col min="5876" max="5876" width="65.7109375" style="1" customWidth="1"/>
    <col min="5877" max="5877" width="14.7109375" style="1" bestFit="1" customWidth="1"/>
    <col min="5878" max="5878" width="20.42578125" style="1" customWidth="1"/>
    <col min="5879" max="5879" width="13.28515625" style="1" bestFit="1" customWidth="1"/>
    <col min="5880" max="5880" width="12.42578125" style="1" bestFit="1" customWidth="1"/>
    <col min="5881" max="5881" width="14.85546875" style="1" bestFit="1" customWidth="1"/>
    <col min="5882" max="5882" width="0" style="1" hidden="1" customWidth="1"/>
    <col min="5883" max="5883" width="16.140625" style="1" bestFit="1" customWidth="1"/>
    <col min="5884" max="5884" width="29.85546875" style="1" bestFit="1" customWidth="1"/>
    <col min="5885" max="5885" width="15.140625" style="1" customWidth="1"/>
    <col min="5886" max="5886" width="15.5703125" style="1" bestFit="1" customWidth="1"/>
    <col min="5887" max="5887" width="15.85546875" style="1" bestFit="1" customWidth="1"/>
    <col min="5888" max="6130" width="11.5703125" style="1"/>
    <col min="6131" max="6131" width="0" style="1" hidden="1" customWidth="1"/>
    <col min="6132" max="6132" width="65.7109375" style="1" customWidth="1"/>
    <col min="6133" max="6133" width="14.7109375" style="1" bestFit="1" customWidth="1"/>
    <col min="6134" max="6134" width="20.42578125" style="1" customWidth="1"/>
    <col min="6135" max="6135" width="13.28515625" style="1" bestFit="1" customWidth="1"/>
    <col min="6136" max="6136" width="12.42578125" style="1" bestFit="1" customWidth="1"/>
    <col min="6137" max="6137" width="14.85546875" style="1" bestFit="1" customWidth="1"/>
    <col min="6138" max="6138" width="0" style="1" hidden="1" customWidth="1"/>
    <col min="6139" max="6139" width="16.140625" style="1" bestFit="1" customWidth="1"/>
    <col min="6140" max="6140" width="29.85546875" style="1" bestFit="1" customWidth="1"/>
    <col min="6141" max="6141" width="15.140625" style="1" customWidth="1"/>
    <col min="6142" max="6142" width="15.5703125" style="1" bestFit="1" customWidth="1"/>
    <col min="6143" max="6143" width="15.85546875" style="1" bestFit="1" customWidth="1"/>
    <col min="6144" max="6386" width="11.5703125" style="1"/>
    <col min="6387" max="6387" width="0" style="1" hidden="1" customWidth="1"/>
    <col min="6388" max="6388" width="65.7109375" style="1" customWidth="1"/>
    <col min="6389" max="6389" width="14.7109375" style="1" bestFit="1" customWidth="1"/>
    <col min="6390" max="6390" width="20.42578125" style="1" customWidth="1"/>
    <col min="6391" max="6391" width="13.28515625" style="1" bestFit="1" customWidth="1"/>
    <col min="6392" max="6392" width="12.42578125" style="1" bestFit="1" customWidth="1"/>
    <col min="6393" max="6393" width="14.85546875" style="1" bestFit="1" customWidth="1"/>
    <col min="6394" max="6394" width="0" style="1" hidden="1" customWidth="1"/>
    <col min="6395" max="6395" width="16.140625" style="1" bestFit="1" customWidth="1"/>
    <col min="6396" max="6396" width="29.85546875" style="1" bestFit="1" customWidth="1"/>
    <col min="6397" max="6397" width="15.140625" style="1" customWidth="1"/>
    <col min="6398" max="6398" width="15.5703125" style="1" bestFit="1" customWidth="1"/>
    <col min="6399" max="6399" width="15.85546875" style="1" bestFit="1" customWidth="1"/>
    <col min="6400" max="6642" width="11.5703125" style="1"/>
    <col min="6643" max="6643" width="0" style="1" hidden="1" customWidth="1"/>
    <col min="6644" max="6644" width="65.7109375" style="1" customWidth="1"/>
    <col min="6645" max="6645" width="14.7109375" style="1" bestFit="1" customWidth="1"/>
    <col min="6646" max="6646" width="20.42578125" style="1" customWidth="1"/>
    <col min="6647" max="6647" width="13.28515625" style="1" bestFit="1" customWidth="1"/>
    <col min="6648" max="6648" width="12.42578125" style="1" bestFit="1" customWidth="1"/>
    <col min="6649" max="6649" width="14.85546875" style="1" bestFit="1" customWidth="1"/>
    <col min="6650" max="6650" width="0" style="1" hidden="1" customWidth="1"/>
    <col min="6651" max="6651" width="16.140625" style="1" bestFit="1" customWidth="1"/>
    <col min="6652" max="6652" width="29.85546875" style="1" bestFit="1" customWidth="1"/>
    <col min="6653" max="6653" width="15.140625" style="1" customWidth="1"/>
    <col min="6654" max="6654" width="15.5703125" style="1" bestFit="1" customWidth="1"/>
    <col min="6655" max="6655" width="15.85546875" style="1" bestFit="1" customWidth="1"/>
    <col min="6656" max="6898" width="11.5703125" style="1"/>
    <col min="6899" max="6899" width="0" style="1" hidden="1" customWidth="1"/>
    <col min="6900" max="6900" width="65.7109375" style="1" customWidth="1"/>
    <col min="6901" max="6901" width="14.7109375" style="1" bestFit="1" customWidth="1"/>
    <col min="6902" max="6902" width="20.42578125" style="1" customWidth="1"/>
    <col min="6903" max="6903" width="13.28515625" style="1" bestFit="1" customWidth="1"/>
    <col min="6904" max="6904" width="12.42578125" style="1" bestFit="1" customWidth="1"/>
    <col min="6905" max="6905" width="14.85546875" style="1" bestFit="1" customWidth="1"/>
    <col min="6906" max="6906" width="0" style="1" hidden="1" customWidth="1"/>
    <col min="6907" max="6907" width="16.140625" style="1" bestFit="1" customWidth="1"/>
    <col min="6908" max="6908" width="29.85546875" style="1" bestFit="1" customWidth="1"/>
    <col min="6909" max="6909" width="15.140625" style="1" customWidth="1"/>
    <col min="6910" max="6910" width="15.5703125" style="1" bestFit="1" customWidth="1"/>
    <col min="6911" max="6911" width="15.85546875" style="1" bestFit="1" customWidth="1"/>
    <col min="6912" max="7154" width="11.5703125" style="1"/>
    <col min="7155" max="7155" width="0" style="1" hidden="1" customWidth="1"/>
    <col min="7156" max="7156" width="65.7109375" style="1" customWidth="1"/>
    <col min="7157" max="7157" width="14.7109375" style="1" bestFit="1" customWidth="1"/>
    <col min="7158" max="7158" width="20.42578125" style="1" customWidth="1"/>
    <col min="7159" max="7159" width="13.28515625" style="1" bestFit="1" customWidth="1"/>
    <col min="7160" max="7160" width="12.42578125" style="1" bestFit="1" customWidth="1"/>
    <col min="7161" max="7161" width="14.85546875" style="1" bestFit="1" customWidth="1"/>
    <col min="7162" max="7162" width="0" style="1" hidden="1" customWidth="1"/>
    <col min="7163" max="7163" width="16.140625" style="1" bestFit="1" customWidth="1"/>
    <col min="7164" max="7164" width="29.85546875" style="1" bestFit="1" customWidth="1"/>
    <col min="7165" max="7165" width="15.140625" style="1" customWidth="1"/>
    <col min="7166" max="7166" width="15.5703125" style="1" bestFit="1" customWidth="1"/>
    <col min="7167" max="7167" width="15.85546875" style="1" bestFit="1" customWidth="1"/>
    <col min="7168" max="7410" width="11.5703125" style="1"/>
    <col min="7411" max="7411" width="0" style="1" hidden="1" customWidth="1"/>
    <col min="7412" max="7412" width="65.7109375" style="1" customWidth="1"/>
    <col min="7413" max="7413" width="14.7109375" style="1" bestFit="1" customWidth="1"/>
    <col min="7414" max="7414" width="20.42578125" style="1" customWidth="1"/>
    <col min="7415" max="7415" width="13.28515625" style="1" bestFit="1" customWidth="1"/>
    <col min="7416" max="7416" width="12.42578125" style="1" bestFit="1" customWidth="1"/>
    <col min="7417" max="7417" width="14.85546875" style="1" bestFit="1" customWidth="1"/>
    <col min="7418" max="7418" width="0" style="1" hidden="1" customWidth="1"/>
    <col min="7419" max="7419" width="16.140625" style="1" bestFit="1" customWidth="1"/>
    <col min="7420" max="7420" width="29.85546875" style="1" bestFit="1" customWidth="1"/>
    <col min="7421" max="7421" width="15.140625" style="1" customWidth="1"/>
    <col min="7422" max="7422" width="15.5703125" style="1" bestFit="1" customWidth="1"/>
    <col min="7423" max="7423" width="15.85546875" style="1" bestFit="1" customWidth="1"/>
    <col min="7424" max="7666" width="11.5703125" style="1"/>
    <col min="7667" max="7667" width="0" style="1" hidden="1" customWidth="1"/>
    <col min="7668" max="7668" width="65.7109375" style="1" customWidth="1"/>
    <col min="7669" max="7669" width="14.7109375" style="1" bestFit="1" customWidth="1"/>
    <col min="7670" max="7670" width="20.42578125" style="1" customWidth="1"/>
    <col min="7671" max="7671" width="13.28515625" style="1" bestFit="1" customWidth="1"/>
    <col min="7672" max="7672" width="12.42578125" style="1" bestFit="1" customWidth="1"/>
    <col min="7673" max="7673" width="14.85546875" style="1" bestFit="1" customWidth="1"/>
    <col min="7674" max="7674" width="0" style="1" hidden="1" customWidth="1"/>
    <col min="7675" max="7675" width="16.140625" style="1" bestFit="1" customWidth="1"/>
    <col min="7676" max="7676" width="29.85546875" style="1" bestFit="1" customWidth="1"/>
    <col min="7677" max="7677" width="15.140625" style="1" customWidth="1"/>
    <col min="7678" max="7678" width="15.5703125" style="1" bestFit="1" customWidth="1"/>
    <col min="7679" max="7679" width="15.85546875" style="1" bestFit="1" customWidth="1"/>
    <col min="7680" max="7922" width="11.5703125" style="1"/>
    <col min="7923" max="7923" width="0" style="1" hidden="1" customWidth="1"/>
    <col min="7924" max="7924" width="65.7109375" style="1" customWidth="1"/>
    <col min="7925" max="7925" width="14.7109375" style="1" bestFit="1" customWidth="1"/>
    <col min="7926" max="7926" width="20.42578125" style="1" customWidth="1"/>
    <col min="7927" max="7927" width="13.28515625" style="1" bestFit="1" customWidth="1"/>
    <col min="7928" max="7928" width="12.42578125" style="1" bestFit="1" customWidth="1"/>
    <col min="7929" max="7929" width="14.85546875" style="1" bestFit="1" customWidth="1"/>
    <col min="7930" max="7930" width="0" style="1" hidden="1" customWidth="1"/>
    <col min="7931" max="7931" width="16.140625" style="1" bestFit="1" customWidth="1"/>
    <col min="7932" max="7932" width="29.85546875" style="1" bestFit="1" customWidth="1"/>
    <col min="7933" max="7933" width="15.140625" style="1" customWidth="1"/>
    <col min="7934" max="7934" width="15.5703125" style="1" bestFit="1" customWidth="1"/>
    <col min="7935" max="7935" width="15.85546875" style="1" bestFit="1" customWidth="1"/>
    <col min="7936" max="8178" width="11.5703125" style="1"/>
    <col min="8179" max="8179" width="0" style="1" hidden="1" customWidth="1"/>
    <col min="8180" max="8180" width="65.7109375" style="1" customWidth="1"/>
    <col min="8181" max="8181" width="14.7109375" style="1" bestFit="1" customWidth="1"/>
    <col min="8182" max="8182" width="20.42578125" style="1" customWidth="1"/>
    <col min="8183" max="8183" width="13.28515625" style="1" bestFit="1" customWidth="1"/>
    <col min="8184" max="8184" width="12.42578125" style="1" bestFit="1" customWidth="1"/>
    <col min="8185" max="8185" width="14.85546875" style="1" bestFit="1" customWidth="1"/>
    <col min="8186" max="8186" width="0" style="1" hidden="1" customWidth="1"/>
    <col min="8187" max="8187" width="16.140625" style="1" bestFit="1" customWidth="1"/>
    <col min="8188" max="8188" width="29.85546875" style="1" bestFit="1" customWidth="1"/>
    <col min="8189" max="8189" width="15.140625" style="1" customWidth="1"/>
    <col min="8190" max="8190" width="15.5703125" style="1" bestFit="1" customWidth="1"/>
    <col min="8191" max="8191" width="15.85546875" style="1" bestFit="1" customWidth="1"/>
    <col min="8192" max="8434" width="11.5703125" style="1"/>
    <col min="8435" max="8435" width="0" style="1" hidden="1" customWidth="1"/>
    <col min="8436" max="8436" width="65.7109375" style="1" customWidth="1"/>
    <col min="8437" max="8437" width="14.7109375" style="1" bestFit="1" customWidth="1"/>
    <col min="8438" max="8438" width="20.42578125" style="1" customWidth="1"/>
    <col min="8439" max="8439" width="13.28515625" style="1" bestFit="1" customWidth="1"/>
    <col min="8440" max="8440" width="12.42578125" style="1" bestFit="1" customWidth="1"/>
    <col min="8441" max="8441" width="14.85546875" style="1" bestFit="1" customWidth="1"/>
    <col min="8442" max="8442" width="0" style="1" hidden="1" customWidth="1"/>
    <col min="8443" max="8443" width="16.140625" style="1" bestFit="1" customWidth="1"/>
    <col min="8444" max="8444" width="29.85546875" style="1" bestFit="1" customWidth="1"/>
    <col min="8445" max="8445" width="15.140625" style="1" customWidth="1"/>
    <col min="8446" max="8446" width="15.5703125" style="1" bestFit="1" customWidth="1"/>
    <col min="8447" max="8447" width="15.85546875" style="1" bestFit="1" customWidth="1"/>
    <col min="8448" max="8690" width="11.5703125" style="1"/>
    <col min="8691" max="8691" width="0" style="1" hidden="1" customWidth="1"/>
    <col min="8692" max="8692" width="65.7109375" style="1" customWidth="1"/>
    <col min="8693" max="8693" width="14.7109375" style="1" bestFit="1" customWidth="1"/>
    <col min="8694" max="8694" width="20.42578125" style="1" customWidth="1"/>
    <col min="8695" max="8695" width="13.28515625" style="1" bestFit="1" customWidth="1"/>
    <col min="8696" max="8696" width="12.42578125" style="1" bestFit="1" customWidth="1"/>
    <col min="8697" max="8697" width="14.85546875" style="1" bestFit="1" customWidth="1"/>
    <col min="8698" max="8698" width="0" style="1" hidden="1" customWidth="1"/>
    <col min="8699" max="8699" width="16.140625" style="1" bestFit="1" customWidth="1"/>
    <col min="8700" max="8700" width="29.85546875" style="1" bestFit="1" customWidth="1"/>
    <col min="8701" max="8701" width="15.140625" style="1" customWidth="1"/>
    <col min="8702" max="8702" width="15.5703125" style="1" bestFit="1" customWidth="1"/>
    <col min="8703" max="8703" width="15.85546875" style="1" bestFit="1" customWidth="1"/>
    <col min="8704" max="8946" width="11.5703125" style="1"/>
    <col min="8947" max="8947" width="0" style="1" hidden="1" customWidth="1"/>
    <col min="8948" max="8948" width="65.7109375" style="1" customWidth="1"/>
    <col min="8949" max="8949" width="14.7109375" style="1" bestFit="1" customWidth="1"/>
    <col min="8950" max="8950" width="20.42578125" style="1" customWidth="1"/>
    <col min="8951" max="8951" width="13.28515625" style="1" bestFit="1" customWidth="1"/>
    <col min="8952" max="8952" width="12.42578125" style="1" bestFit="1" customWidth="1"/>
    <col min="8953" max="8953" width="14.85546875" style="1" bestFit="1" customWidth="1"/>
    <col min="8954" max="8954" width="0" style="1" hidden="1" customWidth="1"/>
    <col min="8955" max="8955" width="16.140625" style="1" bestFit="1" customWidth="1"/>
    <col min="8956" max="8956" width="29.85546875" style="1" bestFit="1" customWidth="1"/>
    <col min="8957" max="8957" width="15.140625" style="1" customWidth="1"/>
    <col min="8958" max="8958" width="15.5703125" style="1" bestFit="1" customWidth="1"/>
    <col min="8959" max="8959" width="15.85546875" style="1" bestFit="1" customWidth="1"/>
    <col min="8960" max="9202" width="11.5703125" style="1"/>
    <col min="9203" max="9203" width="0" style="1" hidden="1" customWidth="1"/>
    <col min="9204" max="9204" width="65.7109375" style="1" customWidth="1"/>
    <col min="9205" max="9205" width="14.7109375" style="1" bestFit="1" customWidth="1"/>
    <col min="9206" max="9206" width="20.42578125" style="1" customWidth="1"/>
    <col min="9207" max="9207" width="13.28515625" style="1" bestFit="1" customWidth="1"/>
    <col min="9208" max="9208" width="12.42578125" style="1" bestFit="1" customWidth="1"/>
    <col min="9209" max="9209" width="14.85546875" style="1" bestFit="1" customWidth="1"/>
    <col min="9210" max="9210" width="0" style="1" hidden="1" customWidth="1"/>
    <col min="9211" max="9211" width="16.140625" style="1" bestFit="1" customWidth="1"/>
    <col min="9212" max="9212" width="29.85546875" style="1" bestFit="1" customWidth="1"/>
    <col min="9213" max="9213" width="15.140625" style="1" customWidth="1"/>
    <col min="9214" max="9214" width="15.5703125" style="1" bestFit="1" customWidth="1"/>
    <col min="9215" max="9215" width="15.85546875" style="1" bestFit="1" customWidth="1"/>
    <col min="9216" max="9458" width="11.5703125" style="1"/>
    <col min="9459" max="9459" width="0" style="1" hidden="1" customWidth="1"/>
    <col min="9460" max="9460" width="65.7109375" style="1" customWidth="1"/>
    <col min="9461" max="9461" width="14.7109375" style="1" bestFit="1" customWidth="1"/>
    <col min="9462" max="9462" width="20.42578125" style="1" customWidth="1"/>
    <col min="9463" max="9463" width="13.28515625" style="1" bestFit="1" customWidth="1"/>
    <col min="9464" max="9464" width="12.42578125" style="1" bestFit="1" customWidth="1"/>
    <col min="9465" max="9465" width="14.85546875" style="1" bestFit="1" customWidth="1"/>
    <col min="9466" max="9466" width="0" style="1" hidden="1" customWidth="1"/>
    <col min="9467" max="9467" width="16.140625" style="1" bestFit="1" customWidth="1"/>
    <col min="9468" max="9468" width="29.85546875" style="1" bestFit="1" customWidth="1"/>
    <col min="9469" max="9469" width="15.140625" style="1" customWidth="1"/>
    <col min="9470" max="9470" width="15.5703125" style="1" bestFit="1" customWidth="1"/>
    <col min="9471" max="9471" width="15.85546875" style="1" bestFit="1" customWidth="1"/>
    <col min="9472" max="9714" width="11.5703125" style="1"/>
    <col min="9715" max="9715" width="0" style="1" hidden="1" customWidth="1"/>
    <col min="9716" max="9716" width="65.7109375" style="1" customWidth="1"/>
    <col min="9717" max="9717" width="14.7109375" style="1" bestFit="1" customWidth="1"/>
    <col min="9718" max="9718" width="20.42578125" style="1" customWidth="1"/>
    <col min="9719" max="9719" width="13.28515625" style="1" bestFit="1" customWidth="1"/>
    <col min="9720" max="9720" width="12.42578125" style="1" bestFit="1" customWidth="1"/>
    <col min="9721" max="9721" width="14.85546875" style="1" bestFit="1" customWidth="1"/>
    <col min="9722" max="9722" width="0" style="1" hidden="1" customWidth="1"/>
    <col min="9723" max="9723" width="16.140625" style="1" bestFit="1" customWidth="1"/>
    <col min="9724" max="9724" width="29.85546875" style="1" bestFit="1" customWidth="1"/>
    <col min="9725" max="9725" width="15.140625" style="1" customWidth="1"/>
    <col min="9726" max="9726" width="15.5703125" style="1" bestFit="1" customWidth="1"/>
    <col min="9727" max="9727" width="15.85546875" style="1" bestFit="1" customWidth="1"/>
    <col min="9728" max="9970" width="11.5703125" style="1"/>
    <col min="9971" max="9971" width="0" style="1" hidden="1" customWidth="1"/>
    <col min="9972" max="9972" width="65.7109375" style="1" customWidth="1"/>
    <col min="9973" max="9973" width="14.7109375" style="1" bestFit="1" customWidth="1"/>
    <col min="9974" max="9974" width="20.42578125" style="1" customWidth="1"/>
    <col min="9975" max="9975" width="13.28515625" style="1" bestFit="1" customWidth="1"/>
    <col min="9976" max="9976" width="12.42578125" style="1" bestFit="1" customWidth="1"/>
    <col min="9977" max="9977" width="14.85546875" style="1" bestFit="1" customWidth="1"/>
    <col min="9978" max="9978" width="0" style="1" hidden="1" customWidth="1"/>
    <col min="9979" max="9979" width="16.140625" style="1" bestFit="1" customWidth="1"/>
    <col min="9980" max="9980" width="29.85546875" style="1" bestFit="1" customWidth="1"/>
    <col min="9981" max="9981" width="15.140625" style="1" customWidth="1"/>
    <col min="9982" max="9982" width="15.5703125" style="1" bestFit="1" customWidth="1"/>
    <col min="9983" max="9983" width="15.85546875" style="1" bestFit="1" customWidth="1"/>
    <col min="9984" max="10226" width="11.5703125" style="1"/>
    <col min="10227" max="10227" width="0" style="1" hidden="1" customWidth="1"/>
    <col min="10228" max="10228" width="65.7109375" style="1" customWidth="1"/>
    <col min="10229" max="10229" width="14.7109375" style="1" bestFit="1" customWidth="1"/>
    <col min="10230" max="10230" width="20.42578125" style="1" customWidth="1"/>
    <col min="10231" max="10231" width="13.28515625" style="1" bestFit="1" customWidth="1"/>
    <col min="10232" max="10232" width="12.42578125" style="1" bestFit="1" customWidth="1"/>
    <col min="10233" max="10233" width="14.85546875" style="1" bestFit="1" customWidth="1"/>
    <col min="10234" max="10234" width="0" style="1" hidden="1" customWidth="1"/>
    <col min="10235" max="10235" width="16.140625" style="1" bestFit="1" customWidth="1"/>
    <col min="10236" max="10236" width="29.85546875" style="1" bestFit="1" customWidth="1"/>
    <col min="10237" max="10237" width="15.140625" style="1" customWidth="1"/>
    <col min="10238" max="10238" width="15.5703125" style="1" bestFit="1" customWidth="1"/>
    <col min="10239" max="10239" width="15.85546875" style="1" bestFit="1" customWidth="1"/>
    <col min="10240" max="10482" width="11.5703125" style="1"/>
    <col min="10483" max="10483" width="0" style="1" hidden="1" customWidth="1"/>
    <col min="10484" max="10484" width="65.7109375" style="1" customWidth="1"/>
    <col min="10485" max="10485" width="14.7109375" style="1" bestFit="1" customWidth="1"/>
    <col min="10486" max="10486" width="20.42578125" style="1" customWidth="1"/>
    <col min="10487" max="10487" width="13.28515625" style="1" bestFit="1" customWidth="1"/>
    <col min="10488" max="10488" width="12.42578125" style="1" bestFit="1" customWidth="1"/>
    <col min="10489" max="10489" width="14.85546875" style="1" bestFit="1" customWidth="1"/>
    <col min="10490" max="10490" width="0" style="1" hidden="1" customWidth="1"/>
    <col min="10491" max="10491" width="16.140625" style="1" bestFit="1" customWidth="1"/>
    <col min="10492" max="10492" width="29.85546875" style="1" bestFit="1" customWidth="1"/>
    <col min="10493" max="10493" width="15.140625" style="1" customWidth="1"/>
    <col min="10494" max="10494" width="15.5703125" style="1" bestFit="1" customWidth="1"/>
    <col min="10495" max="10495" width="15.85546875" style="1" bestFit="1" customWidth="1"/>
    <col min="10496" max="10738" width="11.5703125" style="1"/>
    <col min="10739" max="10739" width="0" style="1" hidden="1" customWidth="1"/>
    <col min="10740" max="10740" width="65.7109375" style="1" customWidth="1"/>
    <col min="10741" max="10741" width="14.7109375" style="1" bestFit="1" customWidth="1"/>
    <col min="10742" max="10742" width="20.42578125" style="1" customWidth="1"/>
    <col min="10743" max="10743" width="13.28515625" style="1" bestFit="1" customWidth="1"/>
    <col min="10744" max="10744" width="12.42578125" style="1" bestFit="1" customWidth="1"/>
    <col min="10745" max="10745" width="14.85546875" style="1" bestFit="1" customWidth="1"/>
    <col min="10746" max="10746" width="0" style="1" hidden="1" customWidth="1"/>
    <col min="10747" max="10747" width="16.140625" style="1" bestFit="1" customWidth="1"/>
    <col min="10748" max="10748" width="29.85546875" style="1" bestFit="1" customWidth="1"/>
    <col min="10749" max="10749" width="15.140625" style="1" customWidth="1"/>
    <col min="10750" max="10750" width="15.5703125" style="1" bestFit="1" customWidth="1"/>
    <col min="10751" max="10751" width="15.85546875" style="1" bestFit="1" customWidth="1"/>
    <col min="10752" max="10994" width="11.5703125" style="1"/>
    <col min="10995" max="10995" width="0" style="1" hidden="1" customWidth="1"/>
    <col min="10996" max="10996" width="65.7109375" style="1" customWidth="1"/>
    <col min="10997" max="10997" width="14.7109375" style="1" bestFit="1" customWidth="1"/>
    <col min="10998" max="10998" width="20.42578125" style="1" customWidth="1"/>
    <col min="10999" max="10999" width="13.28515625" style="1" bestFit="1" customWidth="1"/>
    <col min="11000" max="11000" width="12.42578125" style="1" bestFit="1" customWidth="1"/>
    <col min="11001" max="11001" width="14.85546875" style="1" bestFit="1" customWidth="1"/>
    <col min="11002" max="11002" width="0" style="1" hidden="1" customWidth="1"/>
    <col min="11003" max="11003" width="16.140625" style="1" bestFit="1" customWidth="1"/>
    <col min="11004" max="11004" width="29.85546875" style="1" bestFit="1" customWidth="1"/>
    <col min="11005" max="11005" width="15.140625" style="1" customWidth="1"/>
    <col min="11006" max="11006" width="15.5703125" style="1" bestFit="1" customWidth="1"/>
    <col min="11007" max="11007" width="15.85546875" style="1" bestFit="1" customWidth="1"/>
    <col min="11008" max="11250" width="11.5703125" style="1"/>
    <col min="11251" max="11251" width="0" style="1" hidden="1" customWidth="1"/>
    <col min="11252" max="11252" width="65.7109375" style="1" customWidth="1"/>
    <col min="11253" max="11253" width="14.7109375" style="1" bestFit="1" customWidth="1"/>
    <col min="11254" max="11254" width="20.42578125" style="1" customWidth="1"/>
    <col min="11255" max="11255" width="13.28515625" style="1" bestFit="1" customWidth="1"/>
    <col min="11256" max="11256" width="12.42578125" style="1" bestFit="1" customWidth="1"/>
    <col min="11257" max="11257" width="14.85546875" style="1" bestFit="1" customWidth="1"/>
    <col min="11258" max="11258" width="0" style="1" hidden="1" customWidth="1"/>
    <col min="11259" max="11259" width="16.140625" style="1" bestFit="1" customWidth="1"/>
    <col min="11260" max="11260" width="29.85546875" style="1" bestFit="1" customWidth="1"/>
    <col min="11261" max="11261" width="15.140625" style="1" customWidth="1"/>
    <col min="11262" max="11262" width="15.5703125" style="1" bestFit="1" customWidth="1"/>
    <col min="11263" max="11263" width="15.85546875" style="1" bestFit="1" customWidth="1"/>
    <col min="11264" max="11506" width="11.5703125" style="1"/>
    <col min="11507" max="11507" width="0" style="1" hidden="1" customWidth="1"/>
    <col min="11508" max="11508" width="65.7109375" style="1" customWidth="1"/>
    <col min="11509" max="11509" width="14.7109375" style="1" bestFit="1" customWidth="1"/>
    <col min="11510" max="11510" width="20.42578125" style="1" customWidth="1"/>
    <col min="11511" max="11511" width="13.28515625" style="1" bestFit="1" customWidth="1"/>
    <col min="11512" max="11512" width="12.42578125" style="1" bestFit="1" customWidth="1"/>
    <col min="11513" max="11513" width="14.85546875" style="1" bestFit="1" customWidth="1"/>
    <col min="11514" max="11514" width="0" style="1" hidden="1" customWidth="1"/>
    <col min="11515" max="11515" width="16.140625" style="1" bestFit="1" customWidth="1"/>
    <col min="11516" max="11516" width="29.85546875" style="1" bestFit="1" customWidth="1"/>
    <col min="11517" max="11517" width="15.140625" style="1" customWidth="1"/>
    <col min="11518" max="11518" width="15.5703125" style="1" bestFit="1" customWidth="1"/>
    <col min="11519" max="11519" width="15.85546875" style="1" bestFit="1" customWidth="1"/>
    <col min="11520" max="11762" width="11.5703125" style="1"/>
    <col min="11763" max="11763" width="0" style="1" hidden="1" customWidth="1"/>
    <col min="11764" max="11764" width="65.7109375" style="1" customWidth="1"/>
    <col min="11765" max="11765" width="14.7109375" style="1" bestFit="1" customWidth="1"/>
    <col min="11766" max="11766" width="20.42578125" style="1" customWidth="1"/>
    <col min="11767" max="11767" width="13.28515625" style="1" bestFit="1" customWidth="1"/>
    <col min="11768" max="11768" width="12.42578125" style="1" bestFit="1" customWidth="1"/>
    <col min="11769" max="11769" width="14.85546875" style="1" bestFit="1" customWidth="1"/>
    <col min="11770" max="11770" width="0" style="1" hidden="1" customWidth="1"/>
    <col min="11771" max="11771" width="16.140625" style="1" bestFit="1" customWidth="1"/>
    <col min="11772" max="11772" width="29.85546875" style="1" bestFit="1" customWidth="1"/>
    <col min="11773" max="11773" width="15.140625" style="1" customWidth="1"/>
    <col min="11774" max="11774" width="15.5703125" style="1" bestFit="1" customWidth="1"/>
    <col min="11775" max="11775" width="15.85546875" style="1" bestFit="1" customWidth="1"/>
    <col min="11776" max="12018" width="11.5703125" style="1"/>
    <col min="12019" max="12019" width="0" style="1" hidden="1" customWidth="1"/>
    <col min="12020" max="12020" width="65.7109375" style="1" customWidth="1"/>
    <col min="12021" max="12021" width="14.7109375" style="1" bestFit="1" customWidth="1"/>
    <col min="12022" max="12022" width="20.42578125" style="1" customWidth="1"/>
    <col min="12023" max="12023" width="13.28515625" style="1" bestFit="1" customWidth="1"/>
    <col min="12024" max="12024" width="12.42578125" style="1" bestFit="1" customWidth="1"/>
    <col min="12025" max="12025" width="14.85546875" style="1" bestFit="1" customWidth="1"/>
    <col min="12026" max="12026" width="0" style="1" hidden="1" customWidth="1"/>
    <col min="12027" max="12027" width="16.140625" style="1" bestFit="1" customWidth="1"/>
    <col min="12028" max="12028" width="29.85546875" style="1" bestFit="1" customWidth="1"/>
    <col min="12029" max="12029" width="15.140625" style="1" customWidth="1"/>
    <col min="12030" max="12030" width="15.5703125" style="1" bestFit="1" customWidth="1"/>
    <col min="12031" max="12031" width="15.85546875" style="1" bestFit="1" customWidth="1"/>
    <col min="12032" max="12274" width="11.5703125" style="1"/>
    <col min="12275" max="12275" width="0" style="1" hidden="1" customWidth="1"/>
    <col min="12276" max="12276" width="65.7109375" style="1" customWidth="1"/>
    <col min="12277" max="12277" width="14.7109375" style="1" bestFit="1" customWidth="1"/>
    <col min="12278" max="12278" width="20.42578125" style="1" customWidth="1"/>
    <col min="12279" max="12279" width="13.28515625" style="1" bestFit="1" customWidth="1"/>
    <col min="12280" max="12280" width="12.42578125" style="1" bestFit="1" customWidth="1"/>
    <col min="12281" max="12281" width="14.85546875" style="1" bestFit="1" customWidth="1"/>
    <col min="12282" max="12282" width="0" style="1" hidden="1" customWidth="1"/>
    <col min="12283" max="12283" width="16.140625" style="1" bestFit="1" customWidth="1"/>
    <col min="12284" max="12284" width="29.85546875" style="1" bestFit="1" customWidth="1"/>
    <col min="12285" max="12285" width="15.140625" style="1" customWidth="1"/>
    <col min="12286" max="12286" width="15.5703125" style="1" bestFit="1" customWidth="1"/>
    <col min="12287" max="12287" width="15.85546875" style="1" bestFit="1" customWidth="1"/>
    <col min="12288" max="12530" width="11.5703125" style="1"/>
    <col min="12531" max="12531" width="0" style="1" hidden="1" customWidth="1"/>
    <col min="12532" max="12532" width="65.7109375" style="1" customWidth="1"/>
    <col min="12533" max="12533" width="14.7109375" style="1" bestFit="1" customWidth="1"/>
    <col min="12534" max="12534" width="20.42578125" style="1" customWidth="1"/>
    <col min="12535" max="12535" width="13.28515625" style="1" bestFit="1" customWidth="1"/>
    <col min="12536" max="12536" width="12.42578125" style="1" bestFit="1" customWidth="1"/>
    <col min="12537" max="12537" width="14.85546875" style="1" bestFit="1" customWidth="1"/>
    <col min="12538" max="12538" width="0" style="1" hidden="1" customWidth="1"/>
    <col min="12539" max="12539" width="16.140625" style="1" bestFit="1" customWidth="1"/>
    <col min="12540" max="12540" width="29.85546875" style="1" bestFit="1" customWidth="1"/>
    <col min="12541" max="12541" width="15.140625" style="1" customWidth="1"/>
    <col min="12542" max="12542" width="15.5703125" style="1" bestFit="1" customWidth="1"/>
    <col min="12543" max="12543" width="15.85546875" style="1" bestFit="1" customWidth="1"/>
    <col min="12544" max="12786" width="11.5703125" style="1"/>
    <col min="12787" max="12787" width="0" style="1" hidden="1" customWidth="1"/>
    <col min="12788" max="12788" width="65.7109375" style="1" customWidth="1"/>
    <col min="12789" max="12789" width="14.7109375" style="1" bestFit="1" customWidth="1"/>
    <col min="12790" max="12790" width="20.42578125" style="1" customWidth="1"/>
    <col min="12791" max="12791" width="13.28515625" style="1" bestFit="1" customWidth="1"/>
    <col min="12792" max="12792" width="12.42578125" style="1" bestFit="1" customWidth="1"/>
    <col min="12793" max="12793" width="14.85546875" style="1" bestFit="1" customWidth="1"/>
    <col min="12794" max="12794" width="0" style="1" hidden="1" customWidth="1"/>
    <col min="12795" max="12795" width="16.140625" style="1" bestFit="1" customWidth="1"/>
    <col min="12796" max="12796" width="29.85546875" style="1" bestFit="1" customWidth="1"/>
    <col min="12797" max="12797" width="15.140625" style="1" customWidth="1"/>
    <col min="12798" max="12798" width="15.5703125" style="1" bestFit="1" customWidth="1"/>
    <col min="12799" max="12799" width="15.85546875" style="1" bestFit="1" customWidth="1"/>
    <col min="12800" max="13042" width="11.5703125" style="1"/>
    <col min="13043" max="13043" width="0" style="1" hidden="1" customWidth="1"/>
    <col min="13044" max="13044" width="65.7109375" style="1" customWidth="1"/>
    <col min="13045" max="13045" width="14.7109375" style="1" bestFit="1" customWidth="1"/>
    <col min="13046" max="13046" width="20.42578125" style="1" customWidth="1"/>
    <col min="13047" max="13047" width="13.28515625" style="1" bestFit="1" customWidth="1"/>
    <col min="13048" max="13048" width="12.42578125" style="1" bestFit="1" customWidth="1"/>
    <col min="13049" max="13049" width="14.85546875" style="1" bestFit="1" customWidth="1"/>
    <col min="13050" max="13050" width="0" style="1" hidden="1" customWidth="1"/>
    <col min="13051" max="13051" width="16.140625" style="1" bestFit="1" customWidth="1"/>
    <col min="13052" max="13052" width="29.85546875" style="1" bestFit="1" customWidth="1"/>
    <col min="13053" max="13053" width="15.140625" style="1" customWidth="1"/>
    <col min="13054" max="13054" width="15.5703125" style="1" bestFit="1" customWidth="1"/>
    <col min="13055" max="13055" width="15.85546875" style="1" bestFit="1" customWidth="1"/>
    <col min="13056" max="13298" width="11.5703125" style="1"/>
    <col min="13299" max="13299" width="0" style="1" hidden="1" customWidth="1"/>
    <col min="13300" max="13300" width="65.7109375" style="1" customWidth="1"/>
    <col min="13301" max="13301" width="14.7109375" style="1" bestFit="1" customWidth="1"/>
    <col min="13302" max="13302" width="20.42578125" style="1" customWidth="1"/>
    <col min="13303" max="13303" width="13.28515625" style="1" bestFit="1" customWidth="1"/>
    <col min="13304" max="13304" width="12.42578125" style="1" bestFit="1" customWidth="1"/>
    <col min="13305" max="13305" width="14.85546875" style="1" bestFit="1" customWidth="1"/>
    <col min="13306" max="13306" width="0" style="1" hidden="1" customWidth="1"/>
    <col min="13307" max="13307" width="16.140625" style="1" bestFit="1" customWidth="1"/>
    <col min="13308" max="13308" width="29.85546875" style="1" bestFit="1" customWidth="1"/>
    <col min="13309" max="13309" width="15.140625" style="1" customWidth="1"/>
    <col min="13310" max="13310" width="15.5703125" style="1" bestFit="1" customWidth="1"/>
    <col min="13311" max="13311" width="15.85546875" style="1" bestFit="1" customWidth="1"/>
    <col min="13312" max="13554" width="11.5703125" style="1"/>
    <col min="13555" max="13555" width="0" style="1" hidden="1" customWidth="1"/>
    <col min="13556" max="13556" width="65.7109375" style="1" customWidth="1"/>
    <col min="13557" max="13557" width="14.7109375" style="1" bestFit="1" customWidth="1"/>
    <col min="13558" max="13558" width="20.42578125" style="1" customWidth="1"/>
    <col min="13559" max="13559" width="13.28515625" style="1" bestFit="1" customWidth="1"/>
    <col min="13560" max="13560" width="12.42578125" style="1" bestFit="1" customWidth="1"/>
    <col min="13561" max="13561" width="14.85546875" style="1" bestFit="1" customWidth="1"/>
    <col min="13562" max="13562" width="0" style="1" hidden="1" customWidth="1"/>
    <col min="13563" max="13563" width="16.140625" style="1" bestFit="1" customWidth="1"/>
    <col min="13564" max="13564" width="29.85546875" style="1" bestFit="1" customWidth="1"/>
    <col min="13565" max="13565" width="15.140625" style="1" customWidth="1"/>
    <col min="13566" max="13566" width="15.5703125" style="1" bestFit="1" customWidth="1"/>
    <col min="13567" max="13567" width="15.85546875" style="1" bestFit="1" customWidth="1"/>
    <col min="13568" max="13810" width="11.5703125" style="1"/>
    <col min="13811" max="13811" width="0" style="1" hidden="1" customWidth="1"/>
    <col min="13812" max="13812" width="65.7109375" style="1" customWidth="1"/>
    <col min="13813" max="13813" width="14.7109375" style="1" bestFit="1" customWidth="1"/>
    <col min="13814" max="13814" width="20.42578125" style="1" customWidth="1"/>
    <col min="13815" max="13815" width="13.28515625" style="1" bestFit="1" customWidth="1"/>
    <col min="13816" max="13816" width="12.42578125" style="1" bestFit="1" customWidth="1"/>
    <col min="13817" max="13817" width="14.85546875" style="1" bestFit="1" customWidth="1"/>
    <col min="13818" max="13818" width="0" style="1" hidden="1" customWidth="1"/>
    <col min="13819" max="13819" width="16.140625" style="1" bestFit="1" customWidth="1"/>
    <col min="13820" max="13820" width="29.85546875" style="1" bestFit="1" customWidth="1"/>
    <col min="13821" max="13821" width="15.140625" style="1" customWidth="1"/>
    <col min="13822" max="13822" width="15.5703125" style="1" bestFit="1" customWidth="1"/>
    <col min="13823" max="13823" width="15.85546875" style="1" bestFit="1" customWidth="1"/>
    <col min="13824" max="14066" width="11.5703125" style="1"/>
    <col min="14067" max="14067" width="0" style="1" hidden="1" customWidth="1"/>
    <col min="14068" max="14068" width="65.7109375" style="1" customWidth="1"/>
    <col min="14069" max="14069" width="14.7109375" style="1" bestFit="1" customWidth="1"/>
    <col min="14070" max="14070" width="20.42578125" style="1" customWidth="1"/>
    <col min="14071" max="14071" width="13.28515625" style="1" bestFit="1" customWidth="1"/>
    <col min="14072" max="14072" width="12.42578125" style="1" bestFit="1" customWidth="1"/>
    <col min="14073" max="14073" width="14.85546875" style="1" bestFit="1" customWidth="1"/>
    <col min="14074" max="14074" width="0" style="1" hidden="1" customWidth="1"/>
    <col min="14075" max="14075" width="16.140625" style="1" bestFit="1" customWidth="1"/>
    <col min="14076" max="14076" width="29.85546875" style="1" bestFit="1" customWidth="1"/>
    <col min="14077" max="14077" width="15.140625" style="1" customWidth="1"/>
    <col min="14078" max="14078" width="15.5703125" style="1" bestFit="1" customWidth="1"/>
    <col min="14079" max="14079" width="15.85546875" style="1" bestFit="1" customWidth="1"/>
    <col min="14080" max="14322" width="11.5703125" style="1"/>
    <col min="14323" max="14323" width="0" style="1" hidden="1" customWidth="1"/>
    <col min="14324" max="14324" width="65.7109375" style="1" customWidth="1"/>
    <col min="14325" max="14325" width="14.7109375" style="1" bestFit="1" customWidth="1"/>
    <col min="14326" max="14326" width="20.42578125" style="1" customWidth="1"/>
    <col min="14327" max="14327" width="13.28515625" style="1" bestFit="1" customWidth="1"/>
    <col min="14328" max="14328" width="12.42578125" style="1" bestFit="1" customWidth="1"/>
    <col min="14329" max="14329" width="14.85546875" style="1" bestFit="1" customWidth="1"/>
    <col min="14330" max="14330" width="0" style="1" hidden="1" customWidth="1"/>
    <col min="14331" max="14331" width="16.140625" style="1" bestFit="1" customWidth="1"/>
    <col min="14332" max="14332" width="29.85546875" style="1" bestFit="1" customWidth="1"/>
    <col min="14333" max="14333" width="15.140625" style="1" customWidth="1"/>
    <col min="14334" max="14334" width="15.5703125" style="1" bestFit="1" customWidth="1"/>
    <col min="14335" max="14335" width="15.85546875" style="1" bestFit="1" customWidth="1"/>
    <col min="14336" max="14578" width="11.5703125" style="1"/>
    <col min="14579" max="14579" width="0" style="1" hidden="1" customWidth="1"/>
    <col min="14580" max="14580" width="65.7109375" style="1" customWidth="1"/>
    <col min="14581" max="14581" width="14.7109375" style="1" bestFit="1" customWidth="1"/>
    <col min="14582" max="14582" width="20.42578125" style="1" customWidth="1"/>
    <col min="14583" max="14583" width="13.28515625" style="1" bestFit="1" customWidth="1"/>
    <col min="14584" max="14584" width="12.42578125" style="1" bestFit="1" customWidth="1"/>
    <col min="14585" max="14585" width="14.85546875" style="1" bestFit="1" customWidth="1"/>
    <col min="14586" max="14586" width="0" style="1" hidden="1" customWidth="1"/>
    <col min="14587" max="14587" width="16.140625" style="1" bestFit="1" customWidth="1"/>
    <col min="14588" max="14588" width="29.85546875" style="1" bestFit="1" customWidth="1"/>
    <col min="14589" max="14589" width="15.140625" style="1" customWidth="1"/>
    <col min="14590" max="14590" width="15.5703125" style="1" bestFit="1" customWidth="1"/>
    <col min="14591" max="14591" width="15.85546875" style="1" bestFit="1" customWidth="1"/>
    <col min="14592" max="14834" width="11.5703125" style="1"/>
    <col min="14835" max="14835" width="0" style="1" hidden="1" customWidth="1"/>
    <col min="14836" max="14836" width="65.7109375" style="1" customWidth="1"/>
    <col min="14837" max="14837" width="14.7109375" style="1" bestFit="1" customWidth="1"/>
    <col min="14838" max="14838" width="20.42578125" style="1" customWidth="1"/>
    <col min="14839" max="14839" width="13.28515625" style="1" bestFit="1" customWidth="1"/>
    <col min="14840" max="14840" width="12.42578125" style="1" bestFit="1" customWidth="1"/>
    <col min="14841" max="14841" width="14.85546875" style="1" bestFit="1" customWidth="1"/>
    <col min="14842" max="14842" width="0" style="1" hidden="1" customWidth="1"/>
    <col min="14843" max="14843" width="16.140625" style="1" bestFit="1" customWidth="1"/>
    <col min="14844" max="14844" width="29.85546875" style="1" bestFit="1" customWidth="1"/>
    <col min="14845" max="14845" width="15.140625" style="1" customWidth="1"/>
    <col min="14846" max="14846" width="15.5703125" style="1" bestFit="1" customWidth="1"/>
    <col min="14847" max="14847" width="15.85546875" style="1" bestFit="1" customWidth="1"/>
    <col min="14848" max="15090" width="11.5703125" style="1"/>
    <col min="15091" max="15091" width="0" style="1" hidden="1" customWidth="1"/>
    <col min="15092" max="15092" width="65.7109375" style="1" customWidth="1"/>
    <col min="15093" max="15093" width="14.7109375" style="1" bestFit="1" customWidth="1"/>
    <col min="15094" max="15094" width="20.42578125" style="1" customWidth="1"/>
    <col min="15095" max="15095" width="13.28515625" style="1" bestFit="1" customWidth="1"/>
    <col min="15096" max="15096" width="12.42578125" style="1" bestFit="1" customWidth="1"/>
    <col min="15097" max="15097" width="14.85546875" style="1" bestFit="1" customWidth="1"/>
    <col min="15098" max="15098" width="0" style="1" hidden="1" customWidth="1"/>
    <col min="15099" max="15099" width="16.140625" style="1" bestFit="1" customWidth="1"/>
    <col min="15100" max="15100" width="29.85546875" style="1" bestFit="1" customWidth="1"/>
    <col min="15101" max="15101" width="15.140625" style="1" customWidth="1"/>
    <col min="15102" max="15102" width="15.5703125" style="1" bestFit="1" customWidth="1"/>
    <col min="15103" max="15103" width="15.85546875" style="1" bestFit="1" customWidth="1"/>
    <col min="15104" max="15346" width="11.5703125" style="1"/>
    <col min="15347" max="15347" width="0" style="1" hidden="1" customWidth="1"/>
    <col min="15348" max="15348" width="65.7109375" style="1" customWidth="1"/>
    <col min="15349" max="15349" width="14.7109375" style="1" bestFit="1" customWidth="1"/>
    <col min="15350" max="15350" width="20.42578125" style="1" customWidth="1"/>
    <col min="15351" max="15351" width="13.28515625" style="1" bestFit="1" customWidth="1"/>
    <col min="15352" max="15352" width="12.42578125" style="1" bestFit="1" customWidth="1"/>
    <col min="15353" max="15353" width="14.85546875" style="1" bestFit="1" customWidth="1"/>
    <col min="15354" max="15354" width="0" style="1" hidden="1" customWidth="1"/>
    <col min="15355" max="15355" width="16.140625" style="1" bestFit="1" customWidth="1"/>
    <col min="15356" max="15356" width="29.85546875" style="1" bestFit="1" customWidth="1"/>
    <col min="15357" max="15357" width="15.140625" style="1" customWidth="1"/>
    <col min="15358" max="15358" width="15.5703125" style="1" bestFit="1" customWidth="1"/>
    <col min="15359" max="15359" width="15.85546875" style="1" bestFit="1" customWidth="1"/>
    <col min="15360" max="15602" width="11.5703125" style="1"/>
    <col min="15603" max="15603" width="0" style="1" hidden="1" customWidth="1"/>
    <col min="15604" max="15604" width="65.7109375" style="1" customWidth="1"/>
    <col min="15605" max="15605" width="14.7109375" style="1" bestFit="1" customWidth="1"/>
    <col min="15606" max="15606" width="20.42578125" style="1" customWidth="1"/>
    <col min="15607" max="15607" width="13.28515625" style="1" bestFit="1" customWidth="1"/>
    <col min="15608" max="15608" width="12.42578125" style="1" bestFit="1" customWidth="1"/>
    <col min="15609" max="15609" width="14.85546875" style="1" bestFit="1" customWidth="1"/>
    <col min="15610" max="15610" width="0" style="1" hidden="1" customWidth="1"/>
    <col min="15611" max="15611" width="16.140625" style="1" bestFit="1" customWidth="1"/>
    <col min="15612" max="15612" width="29.85546875" style="1" bestFit="1" customWidth="1"/>
    <col min="15613" max="15613" width="15.140625" style="1" customWidth="1"/>
    <col min="15614" max="15614" width="15.5703125" style="1" bestFit="1" customWidth="1"/>
    <col min="15615" max="15615" width="15.85546875" style="1" bestFit="1" customWidth="1"/>
    <col min="15616" max="15858" width="11.5703125" style="1"/>
    <col min="15859" max="15859" width="0" style="1" hidden="1" customWidth="1"/>
    <col min="15860" max="15860" width="65.7109375" style="1" customWidth="1"/>
    <col min="15861" max="15861" width="14.7109375" style="1" bestFit="1" customWidth="1"/>
    <col min="15862" max="15862" width="20.42578125" style="1" customWidth="1"/>
    <col min="15863" max="15863" width="13.28515625" style="1" bestFit="1" customWidth="1"/>
    <col min="15864" max="15864" width="12.42578125" style="1" bestFit="1" customWidth="1"/>
    <col min="15865" max="15865" width="14.85546875" style="1" bestFit="1" customWidth="1"/>
    <col min="15866" max="15866" width="0" style="1" hidden="1" customWidth="1"/>
    <col min="15867" max="15867" width="16.140625" style="1" bestFit="1" customWidth="1"/>
    <col min="15868" max="15868" width="29.85546875" style="1" bestFit="1" customWidth="1"/>
    <col min="15869" max="15869" width="15.140625" style="1" customWidth="1"/>
    <col min="15870" max="15870" width="15.5703125" style="1" bestFit="1" customWidth="1"/>
    <col min="15871" max="15871" width="15.85546875" style="1" bestFit="1" customWidth="1"/>
    <col min="15872" max="16114" width="11.5703125" style="1"/>
    <col min="16115" max="16115" width="0" style="1" hidden="1" customWidth="1"/>
    <col min="16116" max="16116" width="65.7109375" style="1" customWidth="1"/>
    <col min="16117" max="16117" width="14.7109375" style="1" bestFit="1" customWidth="1"/>
    <col min="16118" max="16118" width="20.42578125" style="1" customWidth="1"/>
    <col min="16119" max="16119" width="13.28515625" style="1" bestFit="1" customWidth="1"/>
    <col min="16120" max="16120" width="12.42578125" style="1" bestFit="1" customWidth="1"/>
    <col min="16121" max="16121" width="14.85546875" style="1" bestFit="1" customWidth="1"/>
    <col min="16122" max="16122" width="0" style="1" hidden="1" customWidth="1"/>
    <col min="16123" max="16123" width="16.140625" style="1" bestFit="1" customWidth="1"/>
    <col min="16124" max="16124" width="29.85546875" style="1" bestFit="1" customWidth="1"/>
    <col min="16125" max="16125" width="15.140625" style="1" customWidth="1"/>
    <col min="16126" max="16126" width="15.5703125" style="1" bestFit="1" customWidth="1"/>
    <col min="16127" max="16127" width="15.85546875" style="1" bestFit="1" customWidth="1"/>
    <col min="16128" max="16384" width="11.5703125" style="1"/>
  </cols>
  <sheetData>
    <row r="2" spans="2:15" ht="22.5" x14ac:dyDescent="0.3">
      <c r="C2" s="172" t="s">
        <v>155</v>
      </c>
      <c r="D2" s="172"/>
      <c r="E2" s="172"/>
      <c r="F2" s="172"/>
      <c r="G2" s="172"/>
      <c r="H2" s="172"/>
    </row>
    <row r="3" spans="2:15" ht="15.75" x14ac:dyDescent="0.25">
      <c r="C3" s="173" t="s">
        <v>156</v>
      </c>
      <c r="D3" s="173"/>
      <c r="E3" s="173"/>
      <c r="F3" s="173"/>
      <c r="G3" s="173"/>
      <c r="H3" s="173"/>
    </row>
    <row r="7" spans="2:15" ht="15.75" x14ac:dyDescent="0.25">
      <c r="B7" s="18"/>
      <c r="C7" s="74" t="s">
        <v>83</v>
      </c>
      <c r="D7" s="20"/>
      <c r="E7" s="20"/>
      <c r="F7" s="162" t="s">
        <v>152</v>
      </c>
      <c r="G7" s="163"/>
      <c r="H7" s="163"/>
      <c r="I7" s="163"/>
      <c r="J7" s="163"/>
      <c r="K7" s="163"/>
      <c r="L7" s="163"/>
      <c r="M7" s="164"/>
    </row>
    <row r="8" spans="2:15" ht="15.75" x14ac:dyDescent="0.25">
      <c r="B8" s="18"/>
      <c r="C8" s="74" t="s">
        <v>84</v>
      </c>
      <c r="D8" s="20"/>
      <c r="E8" s="20"/>
      <c r="F8" s="165"/>
      <c r="G8" s="166"/>
      <c r="H8" s="166"/>
      <c r="I8" s="21"/>
      <c r="J8" s="21"/>
      <c r="K8" s="22"/>
      <c r="L8" s="22"/>
      <c r="M8" s="23"/>
    </row>
    <row r="9" spans="2:15" ht="15.75" x14ac:dyDescent="0.25">
      <c r="B9" s="74"/>
      <c r="C9" s="74" t="s">
        <v>120</v>
      </c>
      <c r="D9" s="74"/>
      <c r="E9" s="20"/>
      <c r="F9" s="167" t="s">
        <v>85</v>
      </c>
      <c r="G9" s="168"/>
      <c r="H9" s="168"/>
      <c r="I9" s="168"/>
      <c r="J9" s="168"/>
      <c r="K9" s="168"/>
      <c r="L9" s="168"/>
      <c r="M9" s="169"/>
    </row>
    <row r="10" spans="2:15" ht="15.75" x14ac:dyDescent="0.25">
      <c r="B10" s="18"/>
      <c r="C10" s="22"/>
      <c r="D10" s="24"/>
      <c r="E10" s="24"/>
      <c r="F10" s="170"/>
      <c r="G10" s="171"/>
      <c r="H10" s="171"/>
      <c r="I10" s="25"/>
      <c r="J10" s="26"/>
      <c r="K10" s="24"/>
      <c r="L10" s="24"/>
      <c r="M10" s="23"/>
    </row>
    <row r="11" spans="2:15" ht="15.75" x14ac:dyDescent="0.25">
      <c r="B11" s="174" t="s">
        <v>86</v>
      </c>
      <c r="C11" s="177" t="s">
        <v>87</v>
      </c>
      <c r="D11" s="27"/>
      <c r="E11" s="28"/>
      <c r="F11" s="29"/>
      <c r="G11" s="35"/>
      <c r="H11" s="155" t="s">
        <v>88</v>
      </c>
      <c r="I11" s="156"/>
      <c r="J11" s="156"/>
      <c r="K11" s="157"/>
      <c r="L11" s="155" t="s">
        <v>89</v>
      </c>
      <c r="M11" s="156"/>
      <c r="N11" s="156"/>
      <c r="O11" s="157"/>
    </row>
    <row r="12" spans="2:15" ht="15.75" x14ac:dyDescent="0.25">
      <c r="B12" s="175"/>
      <c r="C12" s="178"/>
      <c r="D12" s="31"/>
      <c r="E12" s="32"/>
      <c r="F12" s="33"/>
      <c r="G12" s="34"/>
      <c r="H12" s="158"/>
      <c r="I12" s="159"/>
      <c r="J12" s="159"/>
      <c r="K12" s="160"/>
      <c r="L12" s="158"/>
      <c r="M12" s="159"/>
      <c r="N12" s="159"/>
      <c r="O12" s="160"/>
    </row>
    <row r="13" spans="2:15" ht="31.5" x14ac:dyDescent="0.25">
      <c r="B13" s="175"/>
      <c r="C13" s="178"/>
      <c r="D13" s="180" t="s">
        <v>90</v>
      </c>
      <c r="E13" s="181"/>
      <c r="F13" s="36" t="s">
        <v>91</v>
      </c>
      <c r="G13" s="37" t="s">
        <v>92</v>
      </c>
      <c r="H13" s="38" t="s">
        <v>93</v>
      </c>
      <c r="I13" s="86" t="s">
        <v>94</v>
      </c>
      <c r="J13" s="86" t="s">
        <v>95</v>
      </c>
      <c r="K13" s="86" t="s">
        <v>123</v>
      </c>
      <c r="L13" s="86" t="s">
        <v>96</v>
      </c>
      <c r="M13" s="86" t="s">
        <v>94</v>
      </c>
      <c r="N13" s="86" t="s">
        <v>95</v>
      </c>
      <c r="O13" s="86" t="s">
        <v>123</v>
      </c>
    </row>
    <row r="14" spans="2:15" ht="15.75" x14ac:dyDescent="0.25">
      <c r="B14" s="176"/>
      <c r="C14" s="179"/>
      <c r="D14" s="182" t="s">
        <v>97</v>
      </c>
      <c r="E14" s="183"/>
      <c r="F14" s="40"/>
      <c r="G14" s="41"/>
      <c r="H14" s="42" t="s">
        <v>98</v>
      </c>
      <c r="I14" s="43" t="s">
        <v>99</v>
      </c>
      <c r="J14" s="42" t="s">
        <v>100</v>
      </c>
      <c r="K14" s="42" t="s">
        <v>122</v>
      </c>
      <c r="L14" s="44" t="s">
        <v>101</v>
      </c>
      <c r="M14" s="44" t="s">
        <v>102</v>
      </c>
      <c r="N14" s="45" t="s">
        <v>103</v>
      </c>
      <c r="O14" s="42" t="s">
        <v>124</v>
      </c>
    </row>
    <row r="15" spans="2:15" ht="15.75" x14ac:dyDescent="0.25">
      <c r="B15" s="46">
        <v>1</v>
      </c>
      <c r="C15" s="70" t="s">
        <v>104</v>
      </c>
      <c r="D15" s="47"/>
      <c r="E15" s="22"/>
      <c r="F15" s="48"/>
      <c r="G15" s="49"/>
      <c r="H15" s="48"/>
      <c r="I15" s="50"/>
      <c r="J15" s="51"/>
      <c r="K15" s="52"/>
      <c r="L15" s="53"/>
      <c r="M15" s="54"/>
      <c r="N15" s="89"/>
      <c r="O15" s="89"/>
    </row>
    <row r="16" spans="2:15" ht="15.75" x14ac:dyDescent="0.25">
      <c r="B16" s="55">
        <v>1.1000000000000001</v>
      </c>
      <c r="C16" s="3" t="s">
        <v>2</v>
      </c>
      <c r="D16" s="5">
        <f>+ROUND(104*3%+104,0)</f>
        <v>107</v>
      </c>
      <c r="E16" s="149" t="s">
        <v>59</v>
      </c>
      <c r="F16" s="57" t="s">
        <v>105</v>
      </c>
      <c r="G16" s="57" t="s">
        <v>105</v>
      </c>
      <c r="H16" s="48"/>
      <c r="I16" s="50"/>
      <c r="J16" s="51"/>
      <c r="K16" s="52"/>
      <c r="L16" s="53"/>
      <c r="M16" s="54"/>
      <c r="N16" s="10"/>
      <c r="O16" s="10"/>
    </row>
    <row r="17" spans="2:15" ht="15.75" x14ac:dyDescent="0.25">
      <c r="B17" s="55">
        <v>1.2</v>
      </c>
      <c r="C17" s="3" t="s">
        <v>14</v>
      </c>
      <c r="D17" s="151">
        <v>40.700000000000003</v>
      </c>
      <c r="E17" s="149" t="s">
        <v>60</v>
      </c>
      <c r="F17" s="57" t="s">
        <v>105</v>
      </c>
      <c r="G17" s="57" t="s">
        <v>105</v>
      </c>
      <c r="H17" s="48"/>
      <c r="I17" s="50"/>
      <c r="J17" s="51"/>
      <c r="K17" s="52"/>
      <c r="L17" s="53"/>
      <c r="M17" s="54"/>
      <c r="N17" s="10"/>
      <c r="O17" s="10"/>
    </row>
    <row r="18" spans="2:15" ht="15.75" x14ac:dyDescent="0.25">
      <c r="B18" s="55">
        <v>1.3</v>
      </c>
      <c r="C18" s="3" t="s">
        <v>15</v>
      </c>
      <c r="D18" s="5">
        <v>10</v>
      </c>
      <c r="E18" s="149" t="s">
        <v>59</v>
      </c>
      <c r="F18" s="57" t="s">
        <v>105</v>
      </c>
      <c r="G18" s="57" t="s">
        <v>105</v>
      </c>
      <c r="H18" s="58"/>
      <c r="I18" s="49"/>
      <c r="J18" s="51"/>
      <c r="K18" s="52"/>
      <c r="L18" s="53"/>
      <c r="M18" s="54"/>
      <c r="N18" s="10"/>
      <c r="O18" s="10"/>
    </row>
    <row r="19" spans="2:15" ht="15.75" x14ac:dyDescent="0.25">
      <c r="B19" s="55">
        <v>1.4</v>
      </c>
      <c r="C19" s="3" t="s">
        <v>17</v>
      </c>
      <c r="D19" s="5">
        <v>73</v>
      </c>
      <c r="E19" s="149" t="s">
        <v>59</v>
      </c>
      <c r="F19" s="57" t="s">
        <v>105</v>
      </c>
      <c r="G19" s="57" t="s">
        <v>105</v>
      </c>
      <c r="H19" s="58"/>
      <c r="I19" s="49"/>
      <c r="J19" s="51"/>
      <c r="K19" s="52"/>
      <c r="L19" s="53"/>
      <c r="M19" s="54"/>
      <c r="N19" s="10"/>
      <c r="O19" s="10"/>
    </row>
    <row r="20" spans="2:15" ht="15.75" x14ac:dyDescent="0.25">
      <c r="B20" s="55">
        <v>1.5</v>
      </c>
      <c r="C20" s="3" t="s">
        <v>18</v>
      </c>
      <c r="D20" s="5">
        <v>113</v>
      </c>
      <c r="E20" s="149" t="s">
        <v>59</v>
      </c>
      <c r="F20" s="57" t="s">
        <v>105</v>
      </c>
      <c r="G20" s="57" t="s">
        <v>105</v>
      </c>
      <c r="H20" s="58"/>
      <c r="I20" s="49"/>
      <c r="J20" s="51"/>
      <c r="K20" s="52"/>
      <c r="L20" s="53"/>
      <c r="M20" s="54"/>
      <c r="N20" s="10"/>
      <c r="O20" s="10"/>
    </row>
    <row r="21" spans="2:15" ht="15.75" x14ac:dyDescent="0.25">
      <c r="B21" s="55">
        <v>1.6</v>
      </c>
      <c r="C21" s="3" t="s">
        <v>20</v>
      </c>
      <c r="D21" s="5">
        <v>10</v>
      </c>
      <c r="E21" s="149" t="s">
        <v>59</v>
      </c>
      <c r="F21" s="57" t="s">
        <v>105</v>
      </c>
      <c r="G21" s="57" t="s">
        <v>105</v>
      </c>
      <c r="H21" s="58"/>
      <c r="I21" s="49"/>
      <c r="J21" s="51"/>
      <c r="K21" s="52"/>
      <c r="L21" s="53"/>
      <c r="M21" s="54"/>
      <c r="N21" s="10"/>
      <c r="O21" s="10"/>
    </row>
    <row r="22" spans="2:15" ht="15.75" x14ac:dyDescent="0.25">
      <c r="B22" s="55">
        <v>1.7</v>
      </c>
      <c r="C22" s="3" t="s">
        <v>22</v>
      </c>
      <c r="D22" s="69">
        <v>80</v>
      </c>
      <c r="E22" s="149" t="s">
        <v>59</v>
      </c>
      <c r="F22" s="57" t="s">
        <v>105</v>
      </c>
      <c r="G22" s="57" t="s">
        <v>105</v>
      </c>
      <c r="H22" s="58"/>
      <c r="I22" s="49"/>
      <c r="J22" s="51"/>
      <c r="K22" s="52"/>
      <c r="L22" s="53"/>
      <c r="M22" s="54"/>
      <c r="N22" s="10"/>
      <c r="O22" s="10"/>
    </row>
    <row r="23" spans="2:15" ht="15.75" x14ac:dyDescent="0.25">
      <c r="B23" s="55">
        <v>1.8</v>
      </c>
      <c r="C23" s="3" t="s">
        <v>165</v>
      </c>
      <c r="D23" s="5">
        <v>73</v>
      </c>
      <c r="E23" s="149" t="s">
        <v>59</v>
      </c>
      <c r="F23" s="57" t="s">
        <v>105</v>
      </c>
      <c r="G23" s="57" t="s">
        <v>105</v>
      </c>
      <c r="H23" s="58"/>
      <c r="I23" s="49"/>
      <c r="J23" s="51"/>
      <c r="K23" s="52"/>
      <c r="L23" s="53"/>
      <c r="M23" s="54"/>
      <c r="N23" s="10"/>
      <c r="O23" s="10"/>
    </row>
    <row r="24" spans="2:15" ht="15.75" x14ac:dyDescent="0.25">
      <c r="B24" s="55">
        <v>1.9</v>
      </c>
      <c r="C24" s="3" t="s">
        <v>28</v>
      </c>
      <c r="D24" s="5">
        <v>176</v>
      </c>
      <c r="E24" s="149" t="s">
        <v>59</v>
      </c>
      <c r="F24" s="57" t="s">
        <v>105</v>
      </c>
      <c r="G24" s="57" t="s">
        <v>105</v>
      </c>
      <c r="H24" s="58"/>
      <c r="I24" s="49"/>
      <c r="J24" s="51"/>
      <c r="K24" s="52"/>
      <c r="L24" s="53"/>
      <c r="M24" s="54"/>
      <c r="N24" s="10"/>
      <c r="O24" s="10"/>
    </row>
    <row r="25" spans="2:15" ht="15.75" x14ac:dyDescent="0.25">
      <c r="B25" s="59">
        <v>1.1000000000000001</v>
      </c>
      <c r="C25" s="3" t="s">
        <v>30</v>
      </c>
      <c r="D25" s="5">
        <v>62</v>
      </c>
      <c r="E25" s="149" t="s">
        <v>59</v>
      </c>
      <c r="F25" s="57" t="s">
        <v>105</v>
      </c>
      <c r="G25" s="57" t="s">
        <v>105</v>
      </c>
      <c r="H25" s="58"/>
      <c r="I25" s="49"/>
      <c r="J25" s="51"/>
      <c r="K25" s="52"/>
      <c r="L25" s="53"/>
      <c r="M25" s="54"/>
      <c r="N25" s="10"/>
      <c r="O25" s="10"/>
    </row>
    <row r="26" spans="2:15" ht="15.75" x14ac:dyDescent="0.25">
      <c r="B26" s="59">
        <v>1.1100000000000001</v>
      </c>
      <c r="C26" s="3" t="s">
        <v>38</v>
      </c>
      <c r="D26" s="5">
        <v>320</v>
      </c>
      <c r="E26" s="149" t="s">
        <v>59</v>
      </c>
      <c r="F26" s="57" t="s">
        <v>105</v>
      </c>
      <c r="G26" s="57" t="s">
        <v>105</v>
      </c>
      <c r="H26" s="58"/>
      <c r="I26" s="49"/>
      <c r="J26" s="51"/>
      <c r="K26" s="52"/>
      <c r="L26" s="53"/>
      <c r="M26" s="54"/>
      <c r="N26" s="10"/>
      <c r="O26" s="10"/>
    </row>
    <row r="27" spans="2:15" ht="15.75" x14ac:dyDescent="0.25">
      <c r="B27" s="55">
        <v>1.1200000000000001</v>
      </c>
      <c r="C27" s="4" t="s">
        <v>39</v>
      </c>
      <c r="D27" s="5">
        <v>20</v>
      </c>
      <c r="E27" s="149" t="s">
        <v>59</v>
      </c>
      <c r="F27" s="57" t="s">
        <v>105</v>
      </c>
      <c r="G27" s="57" t="s">
        <v>105</v>
      </c>
      <c r="H27" s="58"/>
      <c r="I27" s="49"/>
      <c r="J27" s="51"/>
      <c r="K27" s="52"/>
      <c r="L27" s="53"/>
      <c r="M27" s="54"/>
      <c r="N27" s="10"/>
      <c r="O27" s="10"/>
    </row>
    <row r="28" spans="2:15" ht="15.75" x14ac:dyDescent="0.25">
      <c r="B28" s="59">
        <v>1.1299999999999999</v>
      </c>
      <c r="C28" s="4" t="s">
        <v>41</v>
      </c>
      <c r="D28" s="5">
        <v>44</v>
      </c>
      <c r="E28" s="149" t="s">
        <v>59</v>
      </c>
      <c r="F28" s="57" t="s">
        <v>105</v>
      </c>
      <c r="G28" s="57" t="s">
        <v>105</v>
      </c>
      <c r="H28" s="58"/>
      <c r="I28" s="49"/>
      <c r="J28" s="51"/>
      <c r="K28" s="52"/>
      <c r="L28" s="53"/>
      <c r="M28" s="54"/>
      <c r="N28" s="10"/>
      <c r="O28" s="10"/>
    </row>
    <row r="29" spans="2:15" ht="15.75" x14ac:dyDescent="0.25">
      <c r="B29" s="59">
        <v>1.1399999999999999</v>
      </c>
      <c r="C29" s="4" t="s">
        <v>42</v>
      </c>
      <c r="D29" s="5">
        <v>18</v>
      </c>
      <c r="E29" s="149" t="s">
        <v>59</v>
      </c>
      <c r="F29" s="57" t="s">
        <v>105</v>
      </c>
      <c r="G29" s="57" t="s">
        <v>105</v>
      </c>
      <c r="H29" s="60"/>
      <c r="I29" s="49"/>
      <c r="J29" s="51"/>
      <c r="K29" s="52"/>
      <c r="L29" s="53"/>
      <c r="M29" s="54"/>
      <c r="N29" s="10"/>
      <c r="O29" s="10"/>
    </row>
    <row r="30" spans="2:15" ht="15.75" x14ac:dyDescent="0.25">
      <c r="B30" s="59">
        <v>1.1499999999999999</v>
      </c>
      <c r="C30" s="4" t="s">
        <v>49</v>
      </c>
      <c r="D30" s="16">
        <v>62</v>
      </c>
      <c r="E30" s="75" t="s">
        <v>59</v>
      </c>
      <c r="F30" s="57" t="s">
        <v>105</v>
      </c>
      <c r="G30" s="57" t="s">
        <v>105</v>
      </c>
      <c r="H30" s="60"/>
      <c r="I30" s="49"/>
      <c r="J30" s="51"/>
      <c r="K30" s="52"/>
      <c r="L30" s="53"/>
      <c r="M30" s="54"/>
      <c r="N30" s="10"/>
      <c r="O30" s="10"/>
    </row>
    <row r="31" spans="2:15" ht="15.75" x14ac:dyDescent="0.25">
      <c r="B31" s="59">
        <v>1.1599999999999999</v>
      </c>
      <c r="C31" s="4" t="s">
        <v>51</v>
      </c>
      <c r="D31" s="16">
        <v>7</v>
      </c>
      <c r="E31" s="75" t="s">
        <v>59</v>
      </c>
      <c r="F31" s="57" t="s">
        <v>105</v>
      </c>
      <c r="G31" s="57" t="s">
        <v>105</v>
      </c>
      <c r="H31" s="60"/>
      <c r="I31" s="49"/>
      <c r="J31" s="51"/>
      <c r="K31" s="52"/>
      <c r="L31" s="53"/>
      <c r="M31" s="54"/>
      <c r="N31" s="10"/>
      <c r="O31" s="10"/>
    </row>
    <row r="32" spans="2:15" ht="15.75" x14ac:dyDescent="0.25">
      <c r="B32" s="55">
        <v>1.17</v>
      </c>
      <c r="C32" s="4" t="s">
        <v>82</v>
      </c>
      <c r="D32" s="16">
        <v>250</v>
      </c>
      <c r="E32" s="75" t="s">
        <v>60</v>
      </c>
      <c r="F32" s="57" t="s">
        <v>105</v>
      </c>
      <c r="G32" s="57" t="s">
        <v>105</v>
      </c>
      <c r="H32" s="60"/>
      <c r="I32" s="49"/>
      <c r="J32" s="51"/>
      <c r="K32" s="52"/>
      <c r="L32" s="53"/>
      <c r="M32" s="54"/>
      <c r="N32" s="10"/>
      <c r="O32" s="10"/>
    </row>
    <row r="33" spans="2:15" ht="15.75" x14ac:dyDescent="0.25">
      <c r="B33" s="55"/>
      <c r="C33" s="154"/>
      <c r="D33" s="16"/>
      <c r="E33" s="75"/>
      <c r="F33" s="92"/>
      <c r="G33" s="57"/>
      <c r="H33" s="60"/>
      <c r="I33" s="49"/>
      <c r="J33" s="87"/>
      <c r="K33" s="52"/>
      <c r="L33" s="53"/>
      <c r="M33" s="54"/>
      <c r="N33" s="10"/>
      <c r="O33" s="10"/>
    </row>
    <row r="34" spans="2:15" ht="15.75" x14ac:dyDescent="0.25">
      <c r="B34" s="55"/>
      <c r="C34" s="71" t="s">
        <v>158</v>
      </c>
      <c r="D34" s="16"/>
      <c r="E34" s="75"/>
      <c r="F34" s="92"/>
      <c r="G34" s="57"/>
      <c r="H34" s="60"/>
      <c r="I34" s="49"/>
      <c r="J34" s="87"/>
      <c r="K34" s="52"/>
      <c r="L34" s="53"/>
      <c r="M34" s="54"/>
      <c r="N34" s="10"/>
      <c r="O34" s="10"/>
    </row>
    <row r="35" spans="2:15" ht="15.75" x14ac:dyDescent="0.25">
      <c r="B35" s="55">
        <v>1.18</v>
      </c>
      <c r="C35" s="71" t="s">
        <v>64</v>
      </c>
      <c r="D35" s="16">
        <v>3</v>
      </c>
      <c r="E35" s="75" t="s">
        <v>59</v>
      </c>
      <c r="F35" s="57" t="s">
        <v>105</v>
      </c>
      <c r="G35" s="57" t="s">
        <v>105</v>
      </c>
      <c r="H35" s="60"/>
      <c r="I35" s="49"/>
      <c r="J35" s="87"/>
      <c r="K35" s="52"/>
      <c r="L35" s="53"/>
      <c r="M35" s="54"/>
      <c r="N35" s="10"/>
      <c r="O35" s="10"/>
    </row>
    <row r="36" spans="2:15" ht="15.75" x14ac:dyDescent="0.25">
      <c r="B36" s="55">
        <v>1.19</v>
      </c>
      <c r="C36" s="71" t="s">
        <v>77</v>
      </c>
      <c r="D36" s="16">
        <v>35</v>
      </c>
      <c r="E36" s="75" t="s">
        <v>59</v>
      </c>
      <c r="F36" s="57" t="s">
        <v>105</v>
      </c>
      <c r="G36" s="57" t="s">
        <v>105</v>
      </c>
      <c r="H36" s="60"/>
      <c r="I36" s="49"/>
      <c r="J36" s="87"/>
      <c r="K36" s="52"/>
      <c r="L36" s="53"/>
      <c r="M36" s="54"/>
      <c r="N36" s="10"/>
      <c r="O36" s="10"/>
    </row>
    <row r="37" spans="2:15" ht="15.75" x14ac:dyDescent="0.25">
      <c r="B37" s="55">
        <v>1.2</v>
      </c>
      <c r="C37" s="71" t="s">
        <v>78</v>
      </c>
      <c r="D37" s="16">
        <v>35</v>
      </c>
      <c r="E37" s="75" t="s">
        <v>59</v>
      </c>
      <c r="F37" s="57" t="s">
        <v>105</v>
      </c>
      <c r="G37" s="57" t="s">
        <v>105</v>
      </c>
      <c r="H37" s="60"/>
      <c r="I37" s="49"/>
      <c r="J37" s="87"/>
      <c r="K37" s="52"/>
      <c r="L37" s="53"/>
      <c r="M37" s="54"/>
      <c r="N37" s="10"/>
      <c r="O37" s="10"/>
    </row>
    <row r="38" spans="2:15" ht="15.75" x14ac:dyDescent="0.25">
      <c r="B38" s="55">
        <v>1.21</v>
      </c>
      <c r="C38" s="71" t="s">
        <v>63</v>
      </c>
      <c r="D38" s="16">
        <v>100</v>
      </c>
      <c r="E38" s="75" t="s">
        <v>66</v>
      </c>
      <c r="F38" s="57" t="s">
        <v>105</v>
      </c>
      <c r="G38" s="57" t="s">
        <v>105</v>
      </c>
      <c r="H38" s="60"/>
      <c r="I38" s="49"/>
      <c r="J38" s="87"/>
      <c r="K38" s="52"/>
      <c r="L38" s="53"/>
      <c r="M38" s="54"/>
      <c r="N38" s="10"/>
      <c r="O38" s="10"/>
    </row>
    <row r="39" spans="2:15" ht="15.75" x14ac:dyDescent="0.25">
      <c r="B39" s="55">
        <v>1.22</v>
      </c>
      <c r="C39" s="72" t="s">
        <v>163</v>
      </c>
      <c r="D39" s="16">
        <v>2</v>
      </c>
      <c r="E39" s="75" t="s">
        <v>59</v>
      </c>
      <c r="F39" s="57" t="s">
        <v>105</v>
      </c>
      <c r="G39" s="57" t="s">
        <v>105</v>
      </c>
      <c r="H39" s="60"/>
      <c r="I39" s="49"/>
      <c r="J39" s="87"/>
      <c r="K39" s="52"/>
      <c r="L39" s="53"/>
      <c r="M39" s="54"/>
      <c r="N39" s="10"/>
      <c r="O39" s="10"/>
    </row>
    <row r="40" spans="2:15" ht="15.75" x14ac:dyDescent="0.25">
      <c r="B40" s="55"/>
      <c r="C40" s="71" t="s">
        <v>158</v>
      </c>
      <c r="D40" s="16"/>
      <c r="E40" s="75"/>
      <c r="F40" s="57" t="s">
        <v>105</v>
      </c>
      <c r="G40" s="57" t="s">
        <v>105</v>
      </c>
      <c r="H40" s="60"/>
      <c r="I40" s="49"/>
      <c r="J40" s="87"/>
      <c r="K40" s="52"/>
      <c r="L40" s="53"/>
      <c r="M40" s="54"/>
      <c r="N40" s="10"/>
      <c r="O40" s="10"/>
    </row>
    <row r="41" spans="2:15" ht="15.75" x14ac:dyDescent="0.25">
      <c r="B41" s="55">
        <v>1.23</v>
      </c>
      <c r="C41" s="3" t="s">
        <v>68</v>
      </c>
      <c r="D41" s="16">
        <v>1</v>
      </c>
      <c r="E41" s="149" t="s">
        <v>59</v>
      </c>
      <c r="F41" s="92"/>
      <c r="G41" s="57"/>
      <c r="H41" s="60"/>
      <c r="I41" s="49"/>
      <c r="J41" s="87"/>
      <c r="K41" s="52"/>
      <c r="L41" s="53"/>
      <c r="M41" s="54"/>
      <c r="N41" s="10"/>
      <c r="O41" s="10"/>
    </row>
    <row r="42" spans="2:15" ht="15.75" x14ac:dyDescent="0.25">
      <c r="B42" s="55">
        <v>1.24</v>
      </c>
      <c r="C42" s="71" t="s">
        <v>64</v>
      </c>
      <c r="D42" s="16">
        <v>3</v>
      </c>
      <c r="E42" s="75" t="s">
        <v>59</v>
      </c>
      <c r="F42" s="92"/>
      <c r="G42" s="57"/>
      <c r="H42" s="60"/>
      <c r="I42" s="49"/>
      <c r="J42" s="87"/>
      <c r="K42" s="52"/>
      <c r="L42" s="53"/>
      <c r="M42" s="54"/>
      <c r="N42" s="10"/>
      <c r="O42" s="10"/>
    </row>
    <row r="43" spans="2:15" ht="15.75" x14ac:dyDescent="0.25">
      <c r="B43" s="55">
        <v>1.25</v>
      </c>
      <c r="C43" s="71" t="s">
        <v>77</v>
      </c>
      <c r="D43" s="16">
        <v>35</v>
      </c>
      <c r="E43" s="75" t="s">
        <v>59</v>
      </c>
      <c r="F43" s="92"/>
      <c r="G43" s="57"/>
      <c r="H43" s="60"/>
      <c r="I43" s="49"/>
      <c r="J43" s="87"/>
      <c r="K43" s="52"/>
      <c r="L43" s="53"/>
      <c r="M43" s="54"/>
      <c r="N43" s="10"/>
      <c r="O43" s="10"/>
    </row>
    <row r="44" spans="2:15" ht="15.75" x14ac:dyDescent="0.25">
      <c r="B44" s="55">
        <v>1.26</v>
      </c>
      <c r="C44" s="71" t="s">
        <v>78</v>
      </c>
      <c r="D44" s="16">
        <v>35</v>
      </c>
      <c r="E44" s="75" t="s">
        <v>59</v>
      </c>
      <c r="F44" s="92"/>
      <c r="G44" s="57"/>
      <c r="H44" s="60"/>
      <c r="I44" s="49"/>
      <c r="J44" s="87"/>
      <c r="K44" s="52"/>
      <c r="L44" s="53"/>
      <c r="M44" s="54"/>
      <c r="N44" s="10"/>
      <c r="O44" s="10"/>
    </row>
    <row r="45" spans="2:15" ht="15.75" x14ac:dyDescent="0.25">
      <c r="B45" s="55">
        <v>1.27</v>
      </c>
      <c r="C45" s="71" t="s">
        <v>63</v>
      </c>
      <c r="D45" s="16">
        <v>100</v>
      </c>
      <c r="E45" s="75" t="s">
        <v>66</v>
      </c>
      <c r="F45" s="92"/>
      <c r="G45" s="57"/>
      <c r="H45" s="60"/>
      <c r="I45" s="49"/>
      <c r="J45" s="87"/>
      <c r="K45" s="52"/>
      <c r="L45" s="53"/>
      <c r="M45" s="54"/>
      <c r="N45" s="10"/>
      <c r="O45" s="10"/>
    </row>
    <row r="46" spans="2:15" ht="15.75" x14ac:dyDescent="0.25">
      <c r="B46" s="55">
        <v>1.28</v>
      </c>
      <c r="C46" s="72" t="s">
        <v>163</v>
      </c>
      <c r="D46" s="16">
        <v>2</v>
      </c>
      <c r="E46" s="75" t="s">
        <v>59</v>
      </c>
      <c r="F46" s="92"/>
      <c r="G46" s="57"/>
      <c r="H46" s="60"/>
      <c r="I46" s="49"/>
      <c r="J46" s="87"/>
      <c r="K46" s="52"/>
      <c r="L46" s="53"/>
      <c r="M46" s="54"/>
      <c r="N46" s="10"/>
      <c r="O46" s="10"/>
    </row>
    <row r="47" spans="2:15" ht="15.75" x14ac:dyDescent="0.25">
      <c r="B47" s="78"/>
      <c r="C47" s="63" t="s">
        <v>168</v>
      </c>
      <c r="D47" s="64"/>
      <c r="E47" s="65"/>
      <c r="F47" s="64"/>
      <c r="G47" s="65"/>
      <c r="H47" s="66"/>
      <c r="I47" s="64"/>
      <c r="J47" s="67"/>
      <c r="K47" s="65"/>
      <c r="L47" s="66"/>
      <c r="M47" s="68"/>
      <c r="N47" s="90"/>
      <c r="O47" s="90"/>
    </row>
  </sheetData>
  <mergeCells count="12">
    <mergeCell ref="C2:H2"/>
    <mergeCell ref="C3:H3"/>
    <mergeCell ref="F7:M7"/>
    <mergeCell ref="F8:H8"/>
    <mergeCell ref="F9:M9"/>
    <mergeCell ref="L11:O12"/>
    <mergeCell ref="F10:H10"/>
    <mergeCell ref="B11:B14"/>
    <mergeCell ref="C11:C14"/>
    <mergeCell ref="D13:E13"/>
    <mergeCell ref="D14:E14"/>
    <mergeCell ref="H11:K12"/>
  </mergeCells>
  <printOptions horizontalCentered="1"/>
  <pageMargins left="0.11811023622047245" right="0.11811023622047245" top="0.39370078740157483" bottom="0.39370078740157483" header="0.51181102362204722" footer="0.51181102362204722"/>
  <pageSetup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sanchez - samana</vt:lpstr>
      <vt:lpstr>nagua - sanchez</vt:lpstr>
      <vt:lpstr>sfm- diesel pimentel</vt:lpstr>
      <vt:lpstr>cbacoa-bnao II</vt:lpstr>
      <vt:lpstr>itabo - cce</vt:lpstr>
      <vt:lpstr>manz-cruce copey</vt:lpstr>
      <vt:lpstr>hm-dajao-mp</vt:lpstr>
      <vt:lpstr>vm-palamara</vt:lpstr>
      <vt:lpstr>aes interc. - san Pedro II</vt:lpstr>
      <vt:lpstr>hainamosa - aes interc.</vt:lpstr>
      <vt:lpstr>Resumen</vt:lpstr>
      <vt:lpstr>'itabo - cce'!Área_de_impresión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Barias</dc:creator>
  <cp:lastModifiedBy>Jose Francisco Rojas</cp:lastModifiedBy>
  <cp:lastPrinted>2019-08-01T15:15:33Z</cp:lastPrinted>
  <dcterms:created xsi:type="dcterms:W3CDTF">2019-05-02T21:38:02Z</dcterms:created>
  <dcterms:modified xsi:type="dcterms:W3CDTF">2019-10-31T14:55:02Z</dcterms:modified>
</cp:coreProperties>
</file>